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RUZA\Users\Public\Documents\1 Экономисты\1ЭКОНОМИСТЫ\2023 Экономисты\ПФХД\школы\Курманаево оош\на 01.07.2023\"/>
    </mc:Choice>
  </mc:AlternateContent>
  <bookViews>
    <workbookView xWindow="0" yWindow="0" windowWidth="20490" windowHeight="7650" activeTab="5"/>
  </bookViews>
  <sheets>
    <sheet name="бюджет" sheetId="1" r:id="rId1"/>
    <sheet name="расход" sheetId="3" r:id="rId2"/>
    <sheet name="иные" sheetId="2" r:id="rId3"/>
    <sheet name="иные расход" sheetId="6" r:id="rId4"/>
    <sheet name="внебюджет доход" sheetId="4" r:id="rId5"/>
    <sheet name="внебюджет расход" sheetId="5" r:id="rId6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21" i="5" l="1"/>
  <c r="H113" i="5"/>
  <c r="I105" i="5"/>
  <c r="I95" i="5"/>
  <c r="D92" i="5"/>
  <c r="D91" i="5"/>
  <c r="I87" i="5"/>
  <c r="J81" i="5"/>
  <c r="H80" i="5"/>
  <c r="H79" i="5"/>
  <c r="H78" i="5"/>
  <c r="I70" i="5"/>
  <c r="E67" i="5"/>
  <c r="J58" i="5"/>
  <c r="F57" i="5"/>
  <c r="I49" i="5"/>
  <c r="I46" i="5"/>
  <c r="I43" i="5"/>
  <c r="I42" i="5"/>
  <c r="I38" i="5"/>
  <c r="G38" i="5"/>
  <c r="G43" i="5" s="1"/>
  <c r="G46" i="5" s="1"/>
  <c r="G49" i="5" s="1"/>
  <c r="I37" i="5"/>
  <c r="I29" i="5"/>
  <c r="I19" i="5"/>
  <c r="I121" i="6"/>
  <c r="H113" i="6"/>
  <c r="I105" i="6"/>
  <c r="I95" i="6"/>
  <c r="D92" i="6"/>
  <c r="D91" i="6"/>
  <c r="I87" i="6"/>
  <c r="J81" i="6"/>
  <c r="H80" i="6"/>
  <c r="H79" i="6"/>
  <c r="H78" i="6"/>
  <c r="I70" i="6"/>
  <c r="E67" i="6"/>
  <c r="J58" i="6"/>
  <c r="F57" i="6"/>
  <c r="I49" i="6"/>
  <c r="I46" i="6"/>
  <c r="G46" i="6"/>
  <c r="G49" i="6" s="1"/>
  <c r="I43" i="6"/>
  <c r="G43" i="6"/>
  <c r="I42" i="6"/>
  <c r="I38" i="6"/>
  <c r="I37" i="6" s="1"/>
  <c r="G38" i="6"/>
  <c r="I29" i="6"/>
  <c r="I70" i="3"/>
  <c r="I16" i="3"/>
  <c r="I17" i="3"/>
  <c r="I124" i="3"/>
  <c r="H115" i="3"/>
  <c r="I105" i="3"/>
  <c r="I95" i="3"/>
  <c r="D92" i="3"/>
  <c r="D91" i="3"/>
  <c r="I87" i="3"/>
  <c r="J81" i="3"/>
  <c r="H80" i="3"/>
  <c r="H79" i="3"/>
  <c r="H78" i="3"/>
  <c r="E67" i="3"/>
  <c r="J58" i="3"/>
  <c r="F57" i="3"/>
  <c r="I49" i="3"/>
  <c r="I46" i="3"/>
  <c r="I43" i="3"/>
  <c r="I38" i="3"/>
  <c r="I37" i="3"/>
  <c r="I29" i="3"/>
  <c r="D19" i="3"/>
  <c r="I18" i="3"/>
  <c r="H18" i="3"/>
  <c r="H17" i="3"/>
  <c r="H16" i="3"/>
  <c r="I15" i="3"/>
  <c r="H15" i="3"/>
  <c r="I14" i="3"/>
  <c r="H14" i="3"/>
  <c r="J125" i="5" l="1"/>
  <c r="J127" i="5" s="1"/>
  <c r="J125" i="6"/>
  <c r="I42" i="3"/>
  <c r="I19" i="3"/>
  <c r="K20" i="3" s="1"/>
  <c r="G38" i="3"/>
  <c r="G43" i="3" s="1"/>
  <c r="G46" i="3" s="1"/>
  <c r="G49" i="3" s="1"/>
  <c r="J128" i="3"/>
  <c r="L129" i="3" s="1"/>
  <c r="I19" i="4" l="1"/>
  <c r="I16" i="1"/>
  <c r="I17" i="1"/>
  <c r="D19" i="1" l="1"/>
  <c r="I121" i="4" l="1"/>
  <c r="I105" i="4"/>
  <c r="I95" i="4"/>
  <c r="D92" i="4"/>
  <c r="D91" i="4"/>
  <c r="I87" i="4"/>
  <c r="J81" i="4"/>
  <c r="H80" i="4"/>
  <c r="H79" i="4"/>
  <c r="H78" i="4"/>
  <c r="I70" i="4"/>
  <c r="E67" i="4"/>
  <c r="J58" i="4"/>
  <c r="F57" i="4"/>
  <c r="I49" i="4"/>
  <c r="I46" i="4"/>
  <c r="I43" i="4"/>
  <c r="I42" i="4" s="1"/>
  <c r="I38" i="4"/>
  <c r="I37" i="4" s="1"/>
  <c r="G38" i="4"/>
  <c r="G43" i="4" s="1"/>
  <c r="G46" i="4" s="1"/>
  <c r="G49" i="4" s="1"/>
  <c r="I29" i="4"/>
  <c r="I18" i="1" l="1"/>
  <c r="H14" i="1"/>
  <c r="H16" i="1" l="1"/>
  <c r="H115" i="1" l="1"/>
  <c r="H15" i="1" l="1"/>
  <c r="I124" i="1" l="1"/>
  <c r="I121" i="2" l="1"/>
  <c r="H113" i="2"/>
  <c r="I105" i="2"/>
  <c r="I95" i="2"/>
  <c r="D92" i="2"/>
  <c r="D91" i="2"/>
  <c r="I87" i="2"/>
  <c r="J81" i="2"/>
  <c r="H80" i="2"/>
  <c r="H79" i="2"/>
  <c r="H78" i="2"/>
  <c r="I70" i="2"/>
  <c r="E67" i="2"/>
  <c r="J58" i="2"/>
  <c r="F57" i="2"/>
  <c r="I49" i="2"/>
  <c r="I46" i="2"/>
  <c r="I43" i="2"/>
  <c r="I38" i="2"/>
  <c r="I37" i="2" s="1"/>
  <c r="G38" i="2"/>
  <c r="G43" i="2" s="1"/>
  <c r="G46" i="2" s="1"/>
  <c r="G49" i="2" s="1"/>
  <c r="I29" i="2"/>
  <c r="I105" i="1"/>
  <c r="H17" i="1"/>
  <c r="H18" i="1"/>
  <c r="J125" i="2" l="1"/>
  <c r="I42" i="2"/>
  <c r="J81" i="1" l="1"/>
  <c r="I29" i="1"/>
  <c r="I14" i="1" l="1"/>
  <c r="I95" i="1" l="1"/>
  <c r="D92" i="1"/>
  <c r="D91" i="1"/>
  <c r="I87" i="1"/>
  <c r="H78" i="1"/>
  <c r="H79" i="1"/>
  <c r="H80" i="1"/>
  <c r="I70" i="1"/>
  <c r="E67" i="1"/>
  <c r="J58" i="1"/>
  <c r="F57" i="1"/>
  <c r="I38" i="1" l="1"/>
  <c r="I37" i="1" s="1"/>
  <c r="I43" i="1"/>
  <c r="I46" i="1"/>
  <c r="I49" i="1"/>
  <c r="I15" i="1"/>
  <c r="I19" i="1" l="1"/>
  <c r="K20" i="1" s="1"/>
  <c r="I42" i="1"/>
  <c r="G38" i="1" l="1"/>
  <c r="G43" i="1" s="1"/>
  <c r="G46" i="1" s="1"/>
  <c r="G49" i="1" s="1"/>
  <c r="J128" i="1"/>
  <c r="L129" i="1" s="1"/>
  <c r="H113" i="4" l="1"/>
  <c r="J125" i="4" s="1"/>
  <c r="J127" i="4" s="1"/>
</calcChain>
</file>

<file path=xl/sharedStrings.xml><?xml version="1.0" encoding="utf-8"?>
<sst xmlns="http://schemas.openxmlformats.org/spreadsheetml/2006/main" count="1094" uniqueCount="146">
  <si>
    <t>Утверждаю:</t>
  </si>
  <si>
    <t>1. Расчеты (обоснования) выплат персоналу (строка 210)</t>
  </si>
  <si>
    <t>Код видов расходов ____________111</t>
  </si>
  <si>
    <r>
      <t>Источник финансового обеспечения_______</t>
    </r>
    <r>
      <rPr>
        <u/>
        <sz val="13.5"/>
        <color rgb="FF333333"/>
        <rFont val="Times New Roman"/>
        <family val="1"/>
        <charset val="204"/>
      </rPr>
      <t>Бюджет</t>
    </r>
  </si>
  <si>
    <t>1.1. Расчеты (обоснования) расходов на оплату труда</t>
  </si>
  <si>
    <t>N п/п</t>
  </si>
  <si>
    <t>Должность, группа должностей</t>
  </si>
  <si>
    <t>Установленная численность, единиц</t>
  </si>
  <si>
    <t>Среднемесячный размер оплаты труда на одного работника, руб.</t>
  </si>
  <si>
    <t>Фонд оплаты труда в год, руб. (гр.3 х гр.4 х (1+ гр.8/100) х гр.9 х 12)</t>
  </si>
  <si>
    <t>всего</t>
  </si>
  <si>
    <t>по должностному окладу</t>
  </si>
  <si>
    <t>по выплатам компенсационного характера</t>
  </si>
  <si>
    <t>по выплатам стимулирующего характера</t>
  </si>
  <si>
    <t>Директор</t>
  </si>
  <si>
    <t>Заместители директора</t>
  </si>
  <si>
    <t>Педагогические работники</t>
  </si>
  <si>
    <t>Учебно-вспомогательный перс.</t>
  </si>
  <si>
    <t>Обслуживающий персонал</t>
  </si>
  <si>
    <t>ИТОГО</t>
  </si>
  <si>
    <t>X</t>
  </si>
  <si>
    <t>Код видов расходов _____________________________________________</t>
  </si>
  <si>
    <t>Источник финансового обеспечения________________________________</t>
  </si>
  <si>
    <t>1.2. Расчеты (обоснования) выплат персоналу при направлении в служебные командировки</t>
  </si>
  <si>
    <t>Наименование расходов</t>
  </si>
  <si>
    <t>Средний размер выплаты на одного работника в день, руб.</t>
  </si>
  <si>
    <t>Количество работников, чел.</t>
  </si>
  <si>
    <t>Количество дней</t>
  </si>
  <si>
    <t>Сумма, руб. (гр. 3 х гр.4 х гр.5)</t>
  </si>
  <si>
    <t>x</t>
  </si>
  <si>
    <t>1. Расчеты (обоснования) выплат персоналу</t>
  </si>
  <si>
    <r>
      <t>Код видов расходов ____</t>
    </r>
    <r>
      <rPr>
        <u/>
        <sz val="13.5"/>
        <color rgb="FF333333"/>
        <rFont val="Times New Roman"/>
        <family val="1"/>
        <charset val="204"/>
      </rPr>
      <t>119_________________________________________</t>
    </r>
  </si>
  <si>
    <r>
      <t>Источник финансового обеспечения_______</t>
    </r>
    <r>
      <rPr>
        <u/>
        <sz val="13.5"/>
        <color rgb="FF333333"/>
        <rFont val="Times New Roman"/>
        <family val="1"/>
        <charset val="204"/>
      </rPr>
      <t>Бюджет</t>
    </r>
    <r>
      <rPr>
        <sz val="13.5"/>
        <color rgb="FF333333"/>
        <rFont val="Times New Roman"/>
        <family val="1"/>
        <charset val="204"/>
      </rPr>
      <t>_________________________</t>
    </r>
  </si>
  <si>
    <t>1.4. Расчет (обоснование) страховых взносов на обязательное страхование в Пенсионный фонд Российской Федерации, Фонд социального страхования Российской Федерации, в Федеральный фонд обязательного медицинского страхования</t>
  </si>
  <si>
    <t>Наименование государственного внебюджетного фонда</t>
  </si>
  <si>
    <t>Размер базы для начисления страховых взносов, руб.</t>
  </si>
  <si>
    <t>Сумма взноса, руб.</t>
  </si>
  <si>
    <t>Страховые взносы в Пенсионный фонд Российской Федерации, всего</t>
  </si>
  <si>
    <t>в том числе: </t>
  </si>
  <si>
    <t>по ставке 22,0%</t>
  </si>
  <si>
    <t>по ставке 10,0%</t>
  </si>
  <si>
    <t>с применением пониженных тарифов взносов в Пенсионный фонд Российской Федерации для отдельных категорий плательщиков</t>
  </si>
  <si>
    <t>Страховые взносы в Фонд социального страхования Российской Федерации, всего</t>
  </si>
  <si>
    <t>обязательное социальное страхование на случай временной нетрудоспособности и в связи с материнством по ставке 2,9%</t>
  </si>
  <si>
    <t>с применением ставки взносов в Фонд социального страхования Российской Федерации по ставке 0,0%</t>
  </si>
  <si>
    <t>обязательное социальное страхование от несчастных случаев на производстве и профессиональных заболеваний по ставке 0,2%</t>
  </si>
  <si>
    <t>обязательное социальное страхование от несчастных случаев на производстве и профессиональных заболеваний по ставке 0, ___% &lt;*&gt;</t>
  </si>
  <si>
    <t>обязательное социальное страхование от несчастных случаев на производстве и профессиональных заболеваний по ставке 0,___% &lt;*&gt;</t>
  </si>
  <si>
    <t>Страховые взносы в Федеральный фонд обязательного медицинского страхования, всего (по ставке 5,1%)</t>
  </si>
  <si>
    <t>Итого:</t>
  </si>
  <si>
    <t>2. Расчеты (обоснования) расходов на социальные и иные выплаты населению</t>
  </si>
  <si>
    <t>Код видов расходов __112___________________________________________</t>
  </si>
  <si>
    <t>Наименование показателя</t>
  </si>
  <si>
    <t>Размер одной выплаты, руб.</t>
  </si>
  <si>
    <t>Количество выплат в год</t>
  </si>
  <si>
    <t xml:space="preserve">Сумма, руб. </t>
  </si>
  <si>
    <t>Выплаты льгот на ком.услуги</t>
  </si>
  <si>
    <t>3. Расчеты (обоснования) расходов на уплату налогов, сборов и иных платежей</t>
  </si>
  <si>
    <r>
      <t xml:space="preserve">Код видов расходов  </t>
    </r>
    <r>
      <rPr>
        <u/>
        <sz val="13.5"/>
        <color rgb="FF333333"/>
        <rFont val="Times New Roman"/>
        <family val="1"/>
        <charset val="204"/>
      </rPr>
      <t>851,852,853</t>
    </r>
  </si>
  <si>
    <r>
      <t>Источник финансового обеспечения_</t>
    </r>
    <r>
      <rPr>
        <u/>
        <sz val="13.5"/>
        <color rgb="FF333333"/>
        <rFont val="Times New Roman"/>
        <family val="1"/>
        <charset val="204"/>
      </rPr>
      <t>Бюджет</t>
    </r>
    <r>
      <rPr>
        <sz val="13.5"/>
        <color rgb="FF333333"/>
        <rFont val="Times New Roman"/>
        <family val="1"/>
        <charset val="204"/>
      </rPr>
      <t>_____________________</t>
    </r>
  </si>
  <si>
    <t>Налоговая база, руб.</t>
  </si>
  <si>
    <t>Ставка налога, %</t>
  </si>
  <si>
    <t xml:space="preserve">Сумма исчисленного налога, подлежащего уплате, руб. </t>
  </si>
  <si>
    <t>Налог на имущество</t>
  </si>
  <si>
    <t>Земельный налог</t>
  </si>
  <si>
    <t>Экологический налог</t>
  </si>
  <si>
    <t>Транспортный н-г</t>
  </si>
  <si>
    <t>6. Расчеты (обоснования) на закупку товаров, работ, услуг</t>
  </si>
  <si>
    <t>Код видов расходов 221,223,225,226,340</t>
  </si>
  <si>
    <t>Источник финансового обеспечения_______Бюджет</t>
  </si>
  <si>
    <t>6.1. Расчет (обоснование) расходов на оплату услуг связи (221)</t>
  </si>
  <si>
    <t>Количество номеров</t>
  </si>
  <si>
    <t>Количество платежей в год</t>
  </si>
  <si>
    <t>Стоимость за единицу, руб.</t>
  </si>
  <si>
    <t>Абонентская плата за номер</t>
  </si>
  <si>
    <t>Предоставление мест.соед</t>
  </si>
  <si>
    <t>Огранич.исход.связи</t>
  </si>
  <si>
    <t>6.2. Расчет (обоснование) расходов на оплату транспортных услуг (222)</t>
  </si>
  <si>
    <t>Количество услуг перевозки</t>
  </si>
  <si>
    <t>Цена услуги перевозки, руб.</t>
  </si>
  <si>
    <t>Сумма, руб. (гр.3 х гр.4)</t>
  </si>
  <si>
    <t>6.3. Расчет (обоснование) расходов на оплату коммунальных услуг (223)</t>
  </si>
  <si>
    <t>Размер потребления ресурсов</t>
  </si>
  <si>
    <t>Тариф (с учетом НДС), руб.</t>
  </si>
  <si>
    <t>Индексация, %</t>
  </si>
  <si>
    <t>Сумма, руб</t>
  </si>
  <si>
    <t>6.5. Расчет (обоснование) расходов на оплату работ, услуг по содержанию имущества (225)</t>
  </si>
  <si>
    <t>Объект</t>
  </si>
  <si>
    <t>Количество работ (услуг)</t>
  </si>
  <si>
    <t>Стоимость работ (услуг), руб.</t>
  </si>
  <si>
    <t>Техобслуживание охранной сигн.</t>
  </si>
  <si>
    <t>Школа,доу</t>
  </si>
  <si>
    <t>Техобслуживание пожарной сигн.</t>
  </si>
  <si>
    <t>Дезинфекция, дератизация</t>
  </si>
  <si>
    <t>Содержание в чистоте помещений</t>
  </si>
  <si>
    <t>6.6. Расчет (обоснование) расходов на оплату прочих работ, услуг (226)</t>
  </si>
  <si>
    <t>Количество договоров</t>
  </si>
  <si>
    <t>Стоимость услуги, руб.</t>
  </si>
  <si>
    <t>Услуга вневедомственной охраны</t>
  </si>
  <si>
    <t>Х</t>
  </si>
  <si>
    <t>6.7. Расчет (обоснование) расходов на приобретение основных средств и материальных запасов (340)</t>
  </si>
  <si>
    <t>Количество</t>
  </si>
  <si>
    <t>Средняя стоимость, руб.</t>
  </si>
  <si>
    <t>Электроснабжение</t>
  </si>
  <si>
    <t>Теплоснабжение</t>
  </si>
  <si>
    <t>Водоотведение</t>
  </si>
  <si>
    <t>в том числе:</t>
  </si>
  <si>
    <t>Техобслуживание стрельца-монит</t>
  </si>
  <si>
    <t>Производственный контроль</t>
  </si>
  <si>
    <t>Откачка канализации</t>
  </si>
  <si>
    <t>Бюджет</t>
  </si>
  <si>
    <t>Проживание</t>
  </si>
  <si>
    <t>Директор МБОУ «Курманаевская оош» НМР</t>
  </si>
  <si>
    <t>На ЭЦП</t>
  </si>
  <si>
    <t>Техобслуживание видеонабюдения</t>
  </si>
  <si>
    <t>Школа</t>
  </si>
  <si>
    <t>Командировочные</t>
  </si>
  <si>
    <t>Резерв зарплаты</t>
  </si>
  <si>
    <t>Содержание здания</t>
  </si>
  <si>
    <t>___________________Г.И. Бильданова</t>
  </si>
  <si>
    <r>
      <t>Источник финансового обеспечения_______</t>
    </r>
    <r>
      <rPr>
        <u/>
        <sz val="13.5"/>
        <color rgb="FF333333"/>
        <rFont val="Times New Roman"/>
        <family val="1"/>
        <charset val="204"/>
      </rPr>
      <t>Иные</t>
    </r>
  </si>
  <si>
    <t>Приобретение счетчика воды</t>
  </si>
  <si>
    <t>Регистр на бирж площадке</t>
  </si>
  <si>
    <t>Посуда</t>
  </si>
  <si>
    <t>Монтаж КТС</t>
  </si>
  <si>
    <t>Приобретение</t>
  </si>
  <si>
    <t>РАСЧЕТЫ (ОБОСНОВАНИЯ) К ПЛАНУ ФИНАНСОВО-ХОЗЯЙСТВЕННОЙ ДЕЯТЕЛЬНОСТИ ГОСУДАРСТВЕННОГО УЧРЕЖДЕНИЯ (доход по внебюджетной деятельности)</t>
  </si>
  <si>
    <t>РАСЧЕТЫ (ОБОСНОВАНИЯ) К ПЛАНУ ФИНАНСОВО-ХОЗЯЙСТВЕННОЙ ДЕЯТЕЛЬНОСТИ ГОСУДАРСТВЕННОГО УЧРЕЖДЕНИЯ (расход по внебюджетной деятельности)</t>
  </si>
  <si>
    <t>Выплата по внебюджетной деятельности</t>
  </si>
  <si>
    <t>РАСЧЕТЫ (ОБОСНОВАНИЯ) К ПЛАНУ ФИНАНСОВО-ХОЗЯЙСТВЕННОЙ ДЕЯТЕЛЬНОСТИ ГОСУДАРСТВЕННОГО УЧРЕЖДЕНИЯ (по доходам)</t>
  </si>
  <si>
    <t>РАСЧЕТЫ (ОБОСНОВАНИЯ) К ПЛАНУ ФИНАНСОВО-ХОЗЯЙСТВЕННОЙ ДЕЯТЕЛЬНОСТИ ГОСУДАРСТВЕННОГО УЧРЕЖДЕНИЯ (по расходам)</t>
  </si>
  <si>
    <t>Вывох ТКО</t>
  </si>
  <si>
    <t>Зарядка огнетушителей</t>
  </si>
  <si>
    <t>Питание</t>
  </si>
  <si>
    <t>Прочие</t>
  </si>
  <si>
    <t>Субвенция на учебники</t>
  </si>
  <si>
    <t>Канцтовары,хозтовары, моющие</t>
  </si>
  <si>
    <t>Моющие</t>
  </si>
  <si>
    <t>Канцтовары</t>
  </si>
  <si>
    <t>РАСЧЕТЫ (ОБОСНОВАНИЯ) К ПЛАНУ ФИНАНСОВО-ХОЗЯЙСТВЕННОЙ ДЕЯТЕЛЬНОСТИ ГОСУДАРСТВЕННОГО УЧРЕЖДЕНИЯ (иные доход)</t>
  </si>
  <si>
    <t xml:space="preserve">на 01.07.2023 </t>
  </si>
  <si>
    <t>на 01.07.2023</t>
  </si>
  <si>
    <t>Прочие расходы по безвозмездным перечисл</t>
  </si>
  <si>
    <t>По РИК для оплаты работ по смене места расположения котельной</t>
  </si>
  <si>
    <t>По РИК № 272-р от 05.05.2023 для оплаты стоимости проведения обследования</t>
  </si>
  <si>
    <t>РАСЧЕТЫ (ОБОСНОВАНИЯ) К ПЛАНУ ФИНАНСОВО-ХОЗЯЙСТВЕННОЙ ДЕЯТЕЛЬНОСТИ ГОСУДАРСТВЕННОГО УЧРЕЖДЕНИЯ (иные расход)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</si>
</sst>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charset val="204"/>
      <scheme val="minor"/>
    </font>
    <font>
      <i/>
      <sz val="13.5"/>
      <color rgb="FF333333"/>
      <name val="Times New Roman"/>
      <family val="1"/>
      <charset val="204"/>
    </font>
    <font>
      <sz val="13.5"/>
      <color rgb="FF333333"/>
      <name val="Times New Roman"/>
      <family val="1"/>
      <charset val="204"/>
    </font>
    <font>
      <b/>
      <sz val="14"/>
      <color rgb="FF333333"/>
      <name val="Times New Roman"/>
      <family val="1"/>
      <charset val="204"/>
    </font>
    <font>
      <u/>
      <sz val="13.5"/>
      <color rgb="FF333333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7"/>
      <color rgb="FF000000"/>
      <name val="Tahoma"/>
      <family val="2"/>
      <charset val="204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38">
    <border>
      <left/>
      <right/>
      <top/>
      <bottom/>
      <diagonal/>
    </border>
    <border>
      <left style="medium">
        <color rgb="FF333333"/>
      </left>
      <right style="medium">
        <color rgb="FF333333"/>
      </right>
      <top style="medium">
        <color rgb="FF333333"/>
      </top>
      <bottom style="medium">
        <color rgb="FF333333"/>
      </bottom>
      <diagonal/>
    </border>
    <border>
      <left style="medium">
        <color rgb="FF333333"/>
      </left>
      <right style="medium">
        <color rgb="FF333333"/>
      </right>
      <top style="medium">
        <color rgb="FF333333"/>
      </top>
      <bottom/>
      <diagonal/>
    </border>
    <border>
      <left style="medium">
        <color rgb="FF333333"/>
      </left>
      <right style="medium">
        <color rgb="FF333333"/>
      </right>
      <top/>
      <bottom/>
      <diagonal/>
    </border>
    <border>
      <left style="medium">
        <color rgb="FF333333"/>
      </left>
      <right style="medium">
        <color rgb="FF333333"/>
      </right>
      <top/>
      <bottom style="medium">
        <color rgb="FF333333"/>
      </bottom>
      <diagonal/>
    </border>
    <border>
      <left/>
      <right style="medium">
        <color rgb="FF333333"/>
      </right>
      <top style="medium">
        <color rgb="FF333333"/>
      </top>
      <bottom style="medium">
        <color rgb="FF333333"/>
      </bottom>
      <diagonal/>
    </border>
    <border>
      <left/>
      <right style="medium">
        <color rgb="FF333333"/>
      </right>
      <top style="medium">
        <color rgb="FF333333"/>
      </top>
      <bottom/>
      <diagonal/>
    </border>
    <border>
      <left/>
      <right style="medium">
        <color rgb="FF333333"/>
      </right>
      <top/>
      <bottom/>
      <diagonal/>
    </border>
    <border>
      <left/>
      <right style="medium">
        <color rgb="FF333333"/>
      </right>
      <top/>
      <bottom style="medium">
        <color rgb="FF333333"/>
      </bottom>
      <diagonal/>
    </border>
    <border>
      <left/>
      <right/>
      <top style="medium">
        <color rgb="FF333333"/>
      </top>
      <bottom style="medium">
        <color rgb="FF333333"/>
      </bottom>
      <diagonal/>
    </border>
    <border>
      <left/>
      <right/>
      <top/>
      <bottom style="medium">
        <color rgb="FF333333"/>
      </bottom>
      <diagonal/>
    </border>
    <border>
      <left style="medium">
        <color rgb="FF333333"/>
      </left>
      <right/>
      <top/>
      <bottom style="medium">
        <color rgb="FF333333"/>
      </bottom>
      <diagonal/>
    </border>
    <border>
      <left style="medium">
        <color rgb="FF333333"/>
      </left>
      <right/>
      <top style="medium">
        <color rgb="FF333333"/>
      </top>
      <bottom style="medium">
        <color rgb="FF333333"/>
      </bottom>
      <diagonal/>
    </border>
    <border>
      <left/>
      <right/>
      <top style="medium">
        <color rgb="FF333333"/>
      </top>
      <bottom/>
      <diagonal/>
    </border>
    <border>
      <left style="medium">
        <color rgb="FF333333"/>
      </left>
      <right/>
      <top style="medium">
        <color rgb="FF333333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rgb="FF333333"/>
      </top>
      <bottom style="medium">
        <color rgb="FF33333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rgb="FF333333"/>
      </right>
      <top style="medium">
        <color indexed="64"/>
      </top>
      <bottom style="medium">
        <color indexed="64"/>
      </bottom>
      <diagonal/>
    </border>
    <border>
      <left style="medium">
        <color rgb="FF333333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333333"/>
      </right>
      <top style="medium">
        <color indexed="64"/>
      </top>
      <bottom style="medium">
        <color indexed="64"/>
      </bottom>
      <diagonal/>
    </border>
    <border>
      <left style="medium">
        <color rgb="FF333333"/>
      </left>
      <right/>
      <top/>
      <bottom/>
      <diagonal/>
    </border>
    <border>
      <left style="medium">
        <color rgb="FF333333"/>
      </left>
      <right/>
      <top style="medium">
        <color rgb="FF333333"/>
      </top>
      <bottom style="medium">
        <color indexed="64"/>
      </bottom>
      <diagonal/>
    </border>
    <border>
      <left/>
      <right/>
      <top style="medium">
        <color rgb="FF333333"/>
      </top>
      <bottom style="medium">
        <color indexed="64"/>
      </bottom>
      <diagonal/>
    </border>
    <border>
      <left/>
      <right style="medium">
        <color rgb="FF333333"/>
      </right>
      <top style="medium">
        <color rgb="FF333333"/>
      </top>
      <bottom style="medium">
        <color indexed="64"/>
      </bottom>
      <diagonal/>
    </border>
    <border>
      <left style="medium">
        <color indexed="64"/>
      </left>
      <right/>
      <top style="medium">
        <color rgb="FF333333"/>
      </top>
      <bottom style="medium">
        <color rgb="FF333333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rgb="FF333333"/>
      </top>
      <bottom/>
      <diagonal/>
    </border>
    <border>
      <left/>
      <right style="medium">
        <color rgb="FFEDEDED"/>
      </right>
      <top/>
      <bottom/>
      <diagonal/>
    </border>
    <border>
      <left/>
      <right style="medium">
        <color rgb="FFEDEDED"/>
      </right>
      <top style="dotted">
        <color rgb="FFBFB8B8"/>
      </top>
      <bottom/>
      <diagonal/>
    </border>
    <border>
      <left/>
      <right/>
      <top style="dotted">
        <color rgb="FFBFB8B8"/>
      </top>
      <bottom/>
      <diagonal/>
    </border>
    <border>
      <left/>
      <right style="medium">
        <color rgb="FFEDEDED"/>
      </right>
      <top style="dotted">
        <color rgb="FFBFB8B8"/>
      </top>
      <bottom style="dotted">
        <color rgb="FFBFB8B8"/>
      </bottom>
      <diagonal/>
    </border>
    <border>
      <left/>
      <right/>
      <top style="dotted">
        <color rgb="FFBFB8B8"/>
      </top>
      <bottom style="dotted">
        <color rgb="FFBFB8B8"/>
      </bottom>
      <diagonal/>
    </border>
  </borders>
  <cellStyleXfs count="2">
    <xf numFmtId="0" fontId="0" fillId="0" borderId="0"/>
    <xf numFmtId="0" fontId="11" fillId="0" borderId="0"/>
  </cellStyleXfs>
  <cellXfs count="180">
    <xf numFmtId="0" fontId="0" fillId="0" borderId="0" xfId="0"/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2" fillId="0" borderId="0" xfId="0" applyFont="1"/>
    <xf numFmtId="0" fontId="5" fillId="0" borderId="8" xfId="0" applyFont="1" applyBorder="1" applyAlignment="1">
      <alignment horizontal="center" wrapText="1"/>
    </xf>
    <xf numFmtId="0" fontId="5" fillId="0" borderId="4" xfId="0" applyFont="1" applyBorder="1" applyAlignment="1">
      <alignment horizontal="center" wrapText="1"/>
    </xf>
    <xf numFmtId="0" fontId="5" fillId="0" borderId="4" xfId="0" applyFont="1" applyBorder="1" applyAlignment="1">
      <alignment wrapText="1"/>
    </xf>
    <xf numFmtId="0" fontId="6" fillId="0" borderId="8" xfId="0" applyFont="1" applyBorder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0" fontId="7" fillId="0" borderId="5" xfId="0" applyFont="1" applyBorder="1" applyAlignment="1">
      <alignment horizontal="center" wrapText="1"/>
    </xf>
    <xf numFmtId="0" fontId="7" fillId="0" borderId="4" xfId="0" applyFont="1" applyBorder="1" applyAlignment="1">
      <alignment horizontal="center" wrapText="1"/>
    </xf>
    <xf numFmtId="0" fontId="7" fillId="0" borderId="8" xfId="0" applyFont="1" applyBorder="1" applyAlignment="1">
      <alignment horizontal="center" wrapText="1"/>
    </xf>
    <xf numFmtId="0" fontId="7" fillId="0" borderId="8" xfId="0" applyFont="1" applyBorder="1" applyAlignment="1">
      <alignment wrapText="1"/>
    </xf>
    <xf numFmtId="0" fontId="5" fillId="0" borderId="0" xfId="0" applyFont="1" applyAlignment="1">
      <alignment wrapText="1"/>
    </xf>
    <xf numFmtId="0" fontId="6" fillId="0" borderId="0" xfId="0" applyFont="1" applyAlignment="1">
      <alignment horizontal="center" wrapText="1"/>
    </xf>
    <xf numFmtId="0" fontId="7" fillId="0" borderId="12" xfId="0" applyFont="1" applyBorder="1" applyAlignment="1">
      <alignment wrapText="1"/>
    </xf>
    <xf numFmtId="0" fontId="7" fillId="0" borderId="12" xfId="0" applyFont="1" applyBorder="1" applyAlignment="1">
      <alignment horizontal="center" wrapText="1"/>
    </xf>
    <xf numFmtId="0" fontId="7" fillId="0" borderId="4" xfId="0" applyFont="1" applyBorder="1" applyAlignment="1">
      <alignment wrapText="1"/>
    </xf>
    <xf numFmtId="0" fontId="8" fillId="0" borderId="8" xfId="0" applyFont="1" applyBorder="1" applyAlignment="1">
      <alignment wrapText="1"/>
    </xf>
    <xf numFmtId="0" fontId="7" fillId="0" borderId="7" xfId="0" applyFont="1" applyBorder="1" applyAlignment="1">
      <alignment horizontal="center" wrapText="1"/>
    </xf>
    <xf numFmtId="0" fontId="8" fillId="0" borderId="4" xfId="0" applyFont="1" applyBorder="1" applyAlignment="1">
      <alignment wrapText="1"/>
    </xf>
    <xf numFmtId="0" fontId="7" fillId="0" borderId="13" xfId="0" applyFont="1" applyBorder="1" applyAlignment="1">
      <alignment horizontal="left" wrapText="1"/>
    </xf>
    <xf numFmtId="0" fontId="7" fillId="0" borderId="0" xfId="0" applyFont="1" applyAlignment="1">
      <alignment wrapText="1"/>
    </xf>
    <xf numFmtId="0" fontId="7" fillId="0" borderId="13" xfId="0" applyFont="1" applyBorder="1" applyAlignment="1">
      <alignment horizontal="center" wrapText="1"/>
    </xf>
    <xf numFmtId="0" fontId="7" fillId="0" borderId="0" xfId="0" applyFont="1" applyAlignment="1">
      <alignment horizontal="center" wrapText="1"/>
    </xf>
    <xf numFmtId="0" fontId="7" fillId="0" borderId="3" xfId="0" applyFont="1" applyBorder="1" applyAlignment="1">
      <alignment horizontal="center" wrapText="1"/>
    </xf>
    <xf numFmtId="0" fontId="7" fillId="0" borderId="19" xfId="0" applyFont="1" applyBorder="1" applyAlignment="1">
      <alignment horizontal="center" wrapText="1"/>
    </xf>
    <xf numFmtId="0" fontId="7" fillId="0" borderId="0" xfId="0" applyFont="1" applyAlignment="1">
      <alignment horizontal="left" wrapText="1"/>
    </xf>
    <xf numFmtId="0" fontId="7" fillId="0" borderId="21" xfId="0" applyFont="1" applyBorder="1" applyAlignment="1">
      <alignment horizontal="center" wrapText="1"/>
    </xf>
    <xf numFmtId="0" fontId="8" fillId="0" borderId="0" xfId="0" applyFont="1"/>
    <xf numFmtId="0" fontId="8" fillId="0" borderId="11" xfId="0" applyFont="1" applyBorder="1" applyAlignment="1">
      <alignment wrapText="1"/>
    </xf>
    <xf numFmtId="0" fontId="8" fillId="0" borderId="0" xfId="0" applyFont="1" applyAlignment="1">
      <alignment wrapText="1"/>
    </xf>
    <xf numFmtId="0" fontId="5" fillId="0" borderId="3" xfId="0" applyFont="1" applyBorder="1" applyAlignment="1">
      <alignment wrapText="1"/>
    </xf>
    <xf numFmtId="4" fontId="6" fillId="0" borderId="8" xfId="0" applyNumberFormat="1" applyFont="1" applyBorder="1" applyAlignment="1">
      <alignment horizontal="center" wrapText="1"/>
    </xf>
    <xf numFmtId="4" fontId="10" fillId="0" borderId="8" xfId="0" applyNumberFormat="1" applyFont="1" applyBorder="1" applyAlignment="1">
      <alignment horizontal="center" wrapText="1"/>
    </xf>
    <xf numFmtId="0" fontId="5" fillId="0" borderId="0" xfId="0" applyFont="1" applyAlignment="1">
      <alignment horizontal="right" wrapText="1"/>
    </xf>
    <xf numFmtId="0" fontId="6" fillId="0" borderId="7" xfId="0" applyFont="1" applyBorder="1" applyAlignment="1">
      <alignment horizontal="center" wrapText="1"/>
    </xf>
    <xf numFmtId="4" fontId="6" fillId="0" borderId="7" xfId="0" applyNumberFormat="1" applyFont="1" applyBorder="1" applyAlignment="1">
      <alignment horizontal="center" wrapText="1"/>
    </xf>
    <xf numFmtId="0" fontId="5" fillId="0" borderId="19" xfId="0" applyFont="1" applyBorder="1" applyAlignment="1">
      <alignment wrapText="1"/>
    </xf>
    <xf numFmtId="4" fontId="5" fillId="0" borderId="19" xfId="0" applyNumberFormat="1" applyFont="1" applyBorder="1" applyAlignment="1">
      <alignment wrapText="1"/>
    </xf>
    <xf numFmtId="2" fontId="9" fillId="0" borderId="8" xfId="0" applyNumberFormat="1" applyFont="1" applyBorder="1" applyAlignment="1">
      <alignment horizontal="center" wrapText="1"/>
    </xf>
    <xf numFmtId="2" fontId="7" fillId="0" borderId="8" xfId="0" applyNumberFormat="1" applyFont="1" applyBorder="1" applyAlignment="1">
      <alignment horizontal="center" wrapText="1"/>
    </xf>
    <xf numFmtId="2" fontId="8" fillId="0" borderId="8" xfId="0" applyNumberFormat="1" applyFont="1" applyBorder="1" applyAlignment="1">
      <alignment wrapText="1"/>
    </xf>
    <xf numFmtId="2" fontId="7" fillId="0" borderId="8" xfId="0" applyNumberFormat="1" applyFont="1" applyBorder="1" applyAlignment="1">
      <alignment wrapText="1"/>
    </xf>
    <xf numFmtId="0" fontId="7" fillId="0" borderId="11" xfId="0" applyFont="1" applyBorder="1" applyAlignment="1">
      <alignment wrapText="1"/>
    </xf>
    <xf numFmtId="0" fontId="7" fillId="0" borderId="27" xfId="0" applyFont="1" applyBorder="1" applyAlignment="1">
      <alignment horizontal="center" wrapText="1"/>
    </xf>
    <xf numFmtId="2" fontId="8" fillId="0" borderId="0" xfId="0" applyNumberFormat="1" applyFont="1"/>
    <xf numFmtId="4" fontId="8" fillId="0" borderId="0" xfId="0" applyNumberFormat="1" applyFont="1"/>
    <xf numFmtId="0" fontId="7" fillId="0" borderId="22" xfId="0" applyFont="1" applyBorder="1" applyAlignment="1">
      <alignment wrapText="1"/>
    </xf>
    <xf numFmtId="0" fontId="7" fillId="0" borderId="29" xfId="0" applyFont="1" applyBorder="1" applyAlignment="1">
      <alignment wrapText="1"/>
    </xf>
    <xf numFmtId="0" fontId="5" fillId="0" borderId="19" xfId="0" applyFont="1" applyBorder="1" applyAlignment="1">
      <alignment horizontal="center" wrapText="1"/>
    </xf>
    <xf numFmtId="2" fontId="12" fillId="2" borderId="29" xfId="1" applyNumberFormat="1" applyFont="1" applyFill="1" applyBorder="1" applyAlignment="1">
      <alignment wrapText="1"/>
    </xf>
    <xf numFmtId="4" fontId="13" fillId="0" borderId="0" xfId="0" applyNumberFormat="1" applyFont="1"/>
    <xf numFmtId="4" fontId="13" fillId="3" borderId="33" xfId="0" applyNumberFormat="1" applyFont="1" applyFill="1" applyBorder="1" applyAlignment="1">
      <alignment horizontal="right" vertical="center"/>
    </xf>
    <xf numFmtId="0" fontId="13" fillId="3" borderId="33" xfId="0" applyFont="1" applyFill="1" applyBorder="1" applyAlignment="1">
      <alignment vertical="top" wrapText="1"/>
    </xf>
    <xf numFmtId="4" fontId="0" fillId="0" borderId="29" xfId="0" applyNumberFormat="1" applyFill="1" applyBorder="1"/>
    <xf numFmtId="0" fontId="13" fillId="0" borderId="34" xfId="0" applyFont="1" applyFill="1" applyBorder="1" applyAlignment="1">
      <alignment horizontal="right" vertical="center"/>
    </xf>
    <xf numFmtId="0" fontId="13" fillId="0" borderId="35" xfId="0" applyFont="1" applyFill="1" applyBorder="1" applyAlignment="1">
      <alignment vertical="top" wrapText="1"/>
    </xf>
    <xf numFmtId="4" fontId="14" fillId="3" borderId="33" xfId="0" applyNumberFormat="1" applyFont="1" applyFill="1" applyBorder="1" applyAlignment="1">
      <alignment horizontal="right" vertical="center"/>
    </xf>
    <xf numFmtId="0" fontId="14" fillId="3" borderId="33" xfId="0" applyFont="1" applyFill="1" applyBorder="1" applyAlignment="1">
      <alignment vertical="top" wrapText="1"/>
    </xf>
    <xf numFmtId="4" fontId="14" fillId="0" borderId="0" xfId="0" applyNumberFormat="1" applyFont="1"/>
    <xf numFmtId="0" fontId="7" fillId="0" borderId="12" xfId="0" applyFont="1" applyBorder="1" applyAlignment="1">
      <alignment horizontal="center" wrapText="1"/>
    </xf>
    <xf numFmtId="0" fontId="7" fillId="0" borderId="5" xfId="0" applyFont="1" applyBorder="1" applyAlignment="1">
      <alignment horizontal="center" wrapText="1"/>
    </xf>
    <xf numFmtId="0" fontId="8" fillId="0" borderId="4" xfId="0" applyFont="1" applyBorder="1" applyAlignment="1">
      <alignment wrapText="1"/>
    </xf>
    <xf numFmtId="0" fontId="7" fillId="0" borderId="13" xfId="0" applyFont="1" applyBorder="1" applyAlignment="1">
      <alignment horizontal="center" wrapText="1"/>
    </xf>
    <xf numFmtId="0" fontId="7" fillId="0" borderId="8" xfId="0" applyFont="1" applyBorder="1" applyAlignment="1">
      <alignment horizontal="center" wrapText="1"/>
    </xf>
    <xf numFmtId="0" fontId="6" fillId="0" borderId="8" xfId="0" applyFont="1" applyBorder="1" applyAlignment="1">
      <alignment horizontal="center" wrapText="1"/>
    </xf>
    <xf numFmtId="2" fontId="7" fillId="0" borderId="8" xfId="0" applyNumberFormat="1" applyFont="1" applyBorder="1" applyAlignment="1">
      <alignment horizontal="center" wrapText="1"/>
    </xf>
    <xf numFmtId="0" fontId="2" fillId="0" borderId="0" xfId="0" applyFont="1" applyAlignment="1">
      <alignment horizontal="center"/>
    </xf>
    <xf numFmtId="0" fontId="5" fillId="0" borderId="8" xfId="0" applyFont="1" applyBorder="1" applyAlignment="1">
      <alignment horizontal="center" wrapText="1"/>
    </xf>
    <xf numFmtId="0" fontId="5" fillId="0" borderId="4" xfId="0" applyFont="1" applyBorder="1" applyAlignment="1">
      <alignment horizontal="center" wrapText="1"/>
    </xf>
    <xf numFmtId="0" fontId="5" fillId="0" borderId="19" xfId="0" applyFont="1" applyBorder="1" applyAlignment="1">
      <alignment horizontal="center" wrapText="1"/>
    </xf>
    <xf numFmtId="0" fontId="7" fillId="0" borderId="19" xfId="0" applyFont="1" applyBorder="1" applyAlignment="1">
      <alignment horizontal="center" wrapText="1"/>
    </xf>
    <xf numFmtId="0" fontId="7" fillId="0" borderId="13" xfId="0" applyFont="1" applyBorder="1" applyAlignment="1">
      <alignment horizontal="left" wrapText="1"/>
    </xf>
    <xf numFmtId="4" fontId="6" fillId="0" borderId="12" xfId="0" applyNumberFormat="1" applyFont="1" applyBorder="1" applyAlignment="1">
      <alignment horizontal="center" wrapText="1"/>
    </xf>
    <xf numFmtId="4" fontId="6" fillId="0" borderId="5" xfId="0" applyNumberFormat="1" applyFont="1" applyBorder="1" applyAlignment="1">
      <alignment horizontal="center" wrapText="1"/>
    </xf>
    <xf numFmtId="4" fontId="6" fillId="0" borderId="14" xfId="0" applyNumberFormat="1" applyFont="1" applyBorder="1" applyAlignment="1">
      <alignment horizontal="center" wrapText="1"/>
    </xf>
    <xf numFmtId="4" fontId="6" fillId="0" borderId="6" xfId="0" applyNumberFormat="1" applyFont="1" applyBorder="1" applyAlignment="1">
      <alignment horizontal="center" wrapText="1"/>
    </xf>
    <xf numFmtId="4" fontId="6" fillId="0" borderId="20" xfId="0" applyNumberFormat="1" applyFont="1" applyBorder="1" applyAlignment="1">
      <alignment horizontal="center" wrapText="1"/>
    </xf>
    <xf numFmtId="4" fontId="6" fillId="0" borderId="16" xfId="0" applyNumberFormat="1" applyFont="1" applyBorder="1" applyAlignment="1">
      <alignment horizontal="center" wrapText="1"/>
    </xf>
    <xf numFmtId="0" fontId="7" fillId="0" borderId="12" xfId="0" applyFont="1" applyBorder="1" applyAlignment="1">
      <alignment horizontal="center" wrapText="1"/>
    </xf>
    <xf numFmtId="0" fontId="7" fillId="0" borderId="9" xfId="0" applyFont="1" applyBorder="1" applyAlignment="1">
      <alignment horizontal="center" wrapText="1"/>
    </xf>
    <xf numFmtId="0" fontId="7" fillId="0" borderId="5" xfId="0" applyFont="1" applyBorder="1" applyAlignment="1">
      <alignment horizontal="center" wrapText="1"/>
    </xf>
    <xf numFmtId="0" fontId="7" fillId="0" borderId="12" xfId="0" applyFont="1" applyBorder="1" applyAlignment="1">
      <alignment horizontal="left" wrapText="1"/>
    </xf>
    <xf numFmtId="0" fontId="7" fillId="0" borderId="9" xfId="0" applyFont="1" applyBorder="1" applyAlignment="1">
      <alignment horizontal="left" wrapText="1"/>
    </xf>
    <xf numFmtId="0" fontId="7" fillId="0" borderId="5" xfId="0" applyFont="1" applyBorder="1" applyAlignment="1">
      <alignment horizontal="left" wrapText="1"/>
    </xf>
    <xf numFmtId="0" fontId="7" fillId="0" borderId="14" xfId="0" applyFont="1" applyBorder="1" applyAlignment="1">
      <alignment horizontal="left" wrapText="1"/>
    </xf>
    <xf numFmtId="0" fontId="7" fillId="0" borderId="13" xfId="0" applyFont="1" applyBorder="1" applyAlignment="1">
      <alignment horizontal="left" wrapText="1"/>
    </xf>
    <xf numFmtId="0" fontId="7" fillId="0" borderId="6" xfId="0" applyFont="1" applyBorder="1" applyAlignment="1">
      <alignment horizontal="left" wrapText="1"/>
    </xf>
    <xf numFmtId="0" fontId="7" fillId="0" borderId="15" xfId="0" applyFont="1" applyBorder="1" applyAlignment="1">
      <alignment horizontal="left" wrapText="1"/>
    </xf>
    <xf numFmtId="0" fontId="7" fillId="0" borderId="18" xfId="0" applyFont="1" applyBorder="1" applyAlignment="1">
      <alignment horizontal="left" wrapText="1"/>
    </xf>
    <xf numFmtId="0" fontId="7" fillId="0" borderId="19" xfId="0" applyFont="1" applyBorder="1" applyAlignment="1">
      <alignment horizontal="left" wrapText="1"/>
    </xf>
    <xf numFmtId="0" fontId="7" fillId="0" borderId="20" xfId="0" applyFont="1" applyBorder="1" applyAlignment="1">
      <alignment horizontal="center" wrapText="1"/>
    </xf>
    <xf numFmtId="0" fontId="7" fillId="0" borderId="16" xfId="0" applyFont="1" applyBorder="1" applyAlignment="1">
      <alignment horizontal="center" wrapText="1"/>
    </xf>
    <xf numFmtId="2" fontId="7" fillId="0" borderId="12" xfId="0" applyNumberFormat="1" applyFont="1" applyBorder="1" applyAlignment="1">
      <alignment horizontal="center" wrapText="1"/>
    </xf>
    <xf numFmtId="2" fontId="7" fillId="0" borderId="5" xfId="0" applyNumberFormat="1" applyFont="1" applyBorder="1" applyAlignment="1">
      <alignment horizontal="center" wrapText="1"/>
    </xf>
    <xf numFmtId="0" fontId="0" fillId="0" borderId="9" xfId="0" applyBorder="1" applyAlignment="1">
      <alignment horizontal="left"/>
    </xf>
    <xf numFmtId="0" fontId="0" fillId="0" borderId="5" xfId="0" applyBorder="1" applyAlignment="1">
      <alignment horizontal="left"/>
    </xf>
    <xf numFmtId="0" fontId="7" fillId="0" borderId="19" xfId="0" applyFont="1" applyBorder="1" applyAlignment="1">
      <alignment horizontal="center" wrapText="1"/>
    </xf>
    <xf numFmtId="0" fontId="8" fillId="0" borderId="12" xfId="0" applyFont="1" applyBorder="1" applyAlignment="1">
      <alignment horizontal="center" wrapText="1"/>
    </xf>
    <xf numFmtId="0" fontId="8" fillId="0" borderId="5" xfId="0" applyFont="1" applyBorder="1" applyAlignment="1">
      <alignment horizontal="center" wrapText="1"/>
    </xf>
    <xf numFmtId="0" fontId="7" fillId="0" borderId="11" xfId="0" applyFont="1" applyBorder="1" applyAlignment="1">
      <alignment horizontal="center" wrapText="1"/>
    </xf>
    <xf numFmtId="0" fontId="7" fillId="0" borderId="8" xfId="0" applyFont="1" applyBorder="1" applyAlignment="1">
      <alignment horizontal="center" wrapText="1"/>
    </xf>
    <xf numFmtId="0" fontId="7" fillId="0" borderId="11" xfId="0" applyFont="1" applyBorder="1" applyAlignment="1">
      <alignment horizontal="left" wrapText="1"/>
    </xf>
    <xf numFmtId="0" fontId="7" fillId="0" borderId="10" xfId="0" applyFont="1" applyBorder="1" applyAlignment="1">
      <alignment horizontal="left" wrapText="1"/>
    </xf>
    <xf numFmtId="0" fontId="7" fillId="0" borderId="8" xfId="0" applyFont="1" applyBorder="1" applyAlignment="1">
      <alignment horizontal="left" wrapText="1"/>
    </xf>
    <xf numFmtId="0" fontId="7" fillId="0" borderId="29" xfId="0" applyFont="1" applyBorder="1" applyAlignment="1">
      <alignment horizontal="center" wrapText="1"/>
    </xf>
    <xf numFmtId="0" fontId="7" fillId="0" borderId="29" xfId="0" applyFont="1" applyBorder="1" applyAlignment="1">
      <alignment horizontal="left" wrapText="1"/>
    </xf>
    <xf numFmtId="0" fontId="5" fillId="0" borderId="12" xfId="0" applyFont="1" applyBorder="1" applyAlignment="1">
      <alignment horizontal="center" wrapText="1"/>
    </xf>
    <xf numFmtId="0" fontId="5" fillId="0" borderId="5" xfId="0" applyFont="1" applyBorder="1" applyAlignment="1">
      <alignment horizontal="center" wrapText="1"/>
    </xf>
    <xf numFmtId="0" fontId="5" fillId="0" borderId="12" xfId="0" applyFont="1" applyBorder="1" applyAlignment="1">
      <alignment horizontal="left" wrapText="1"/>
    </xf>
    <xf numFmtId="0" fontId="5" fillId="0" borderId="5" xfId="0" applyFont="1" applyBorder="1" applyAlignment="1">
      <alignment horizontal="left" wrapText="1"/>
    </xf>
    <xf numFmtId="0" fontId="5" fillId="0" borderId="14" xfId="0" applyFont="1" applyBorder="1" applyAlignment="1">
      <alignment horizontal="left" wrapText="1"/>
    </xf>
    <xf numFmtId="0" fontId="5" fillId="0" borderId="6" xfId="0" applyFont="1" applyBorder="1" applyAlignment="1">
      <alignment horizontal="left" wrapText="1"/>
    </xf>
    <xf numFmtId="2" fontId="8" fillId="0" borderId="12" xfId="0" applyNumberFormat="1" applyFont="1" applyBorder="1" applyAlignment="1">
      <alignment horizontal="center" wrapText="1"/>
    </xf>
    <xf numFmtId="2" fontId="8" fillId="0" borderId="5" xfId="0" applyNumberFormat="1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7" fillId="0" borderId="23" xfId="0" applyFont="1" applyBorder="1" applyAlignment="1">
      <alignment horizontal="left" wrapText="1"/>
    </xf>
    <xf numFmtId="0" fontId="0" fillId="0" borderId="24" xfId="0" applyBorder="1" applyAlignment="1">
      <alignment horizontal="left"/>
    </xf>
    <xf numFmtId="0" fontId="0" fillId="0" borderId="25" xfId="0" applyBorder="1" applyAlignment="1">
      <alignment horizontal="left"/>
    </xf>
    <xf numFmtId="0" fontId="7" fillId="0" borderId="14" xfId="0" applyFont="1" applyBorder="1" applyAlignment="1">
      <alignment horizontal="center" wrapText="1"/>
    </xf>
    <xf numFmtId="0" fontId="7" fillId="0" borderId="6" xfId="0" applyFont="1" applyBorder="1" applyAlignment="1">
      <alignment horizontal="center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 wrapText="1"/>
    </xf>
    <xf numFmtId="0" fontId="7" fillId="0" borderId="30" xfId="0" applyFont="1" applyBorder="1" applyAlignment="1">
      <alignment horizontal="left" wrapText="1"/>
    </xf>
    <xf numFmtId="0" fontId="7" fillId="0" borderId="28" xfId="0" applyFont="1" applyBorder="1" applyAlignment="1">
      <alignment horizontal="left" wrapText="1"/>
    </xf>
    <xf numFmtId="0" fontId="7" fillId="0" borderId="31" xfId="0" applyFont="1" applyBorder="1" applyAlignment="1">
      <alignment horizontal="left" wrapText="1"/>
    </xf>
    <xf numFmtId="0" fontId="7" fillId="0" borderId="32" xfId="0" applyFont="1" applyBorder="1" applyAlignment="1">
      <alignment horizontal="center" wrapText="1"/>
    </xf>
    <xf numFmtId="0" fontId="7" fillId="0" borderId="16" xfId="0" applyFont="1" applyBorder="1" applyAlignment="1">
      <alignment horizontal="left" wrapText="1"/>
    </xf>
    <xf numFmtId="0" fontId="7" fillId="0" borderId="15" xfId="0" applyFont="1" applyBorder="1" applyAlignment="1">
      <alignment horizontal="center" wrapText="1"/>
    </xf>
    <xf numFmtId="0" fontId="7" fillId="0" borderId="18" xfId="0" applyFont="1" applyBorder="1" applyAlignment="1">
      <alignment horizontal="center" wrapText="1"/>
    </xf>
    <xf numFmtId="2" fontId="9" fillId="0" borderId="12" xfId="0" applyNumberFormat="1" applyFont="1" applyBorder="1" applyAlignment="1">
      <alignment horizontal="center" wrapText="1"/>
    </xf>
    <xf numFmtId="2" fontId="9" fillId="0" borderId="5" xfId="0" applyNumberFormat="1" applyFont="1" applyBorder="1" applyAlignment="1">
      <alignment horizontal="center" wrapText="1"/>
    </xf>
    <xf numFmtId="0" fontId="2" fillId="0" borderId="0" xfId="0" applyFont="1" applyAlignment="1">
      <alignment horizontal="center"/>
    </xf>
    <xf numFmtId="0" fontId="7" fillId="0" borderId="10" xfId="0" applyFont="1" applyBorder="1" applyAlignment="1">
      <alignment horizontal="center" wrapText="1"/>
    </xf>
    <xf numFmtId="0" fontId="8" fillId="0" borderId="14" xfId="0" applyFont="1" applyBorder="1" applyAlignment="1">
      <alignment horizontal="center" wrapText="1"/>
    </xf>
    <xf numFmtId="0" fontId="8" fillId="0" borderId="6" xfId="0" applyFont="1" applyBorder="1" applyAlignment="1">
      <alignment horizontal="center" wrapText="1"/>
    </xf>
    <xf numFmtId="0" fontId="8" fillId="0" borderId="15" xfId="0" applyFont="1" applyBorder="1" applyAlignment="1">
      <alignment horizontal="center"/>
    </xf>
    <xf numFmtId="0" fontId="8" fillId="0" borderId="16" xfId="0" applyFont="1" applyBorder="1" applyAlignment="1">
      <alignment horizontal="center"/>
    </xf>
    <xf numFmtId="0" fontId="7" fillId="0" borderId="15" xfId="0" applyFont="1" applyBorder="1" applyAlignment="1">
      <alignment horizontal="center"/>
    </xf>
    <xf numFmtId="0" fontId="7" fillId="0" borderId="16" xfId="0" applyFont="1" applyBorder="1" applyAlignment="1">
      <alignment horizontal="center"/>
    </xf>
    <xf numFmtId="0" fontId="7" fillId="0" borderId="17" xfId="0" applyFont="1" applyBorder="1" applyAlignment="1">
      <alignment horizontal="center" wrapText="1"/>
    </xf>
    <xf numFmtId="0" fontId="6" fillId="0" borderId="5" xfId="0" applyFont="1" applyBorder="1" applyAlignment="1">
      <alignment horizontal="center" wrapText="1"/>
    </xf>
    <xf numFmtId="0" fontId="5" fillId="0" borderId="15" xfId="0" applyFont="1" applyBorder="1" applyAlignment="1">
      <alignment horizontal="center" wrapText="1"/>
    </xf>
    <xf numFmtId="0" fontId="5" fillId="0" borderId="18" xfId="0" applyFont="1" applyBorder="1" applyAlignment="1">
      <alignment horizontal="center" wrapText="1"/>
    </xf>
    <xf numFmtId="0" fontId="5" fillId="0" borderId="19" xfId="0" applyFont="1" applyBorder="1" applyAlignment="1">
      <alignment horizontal="center" wrapText="1"/>
    </xf>
    <xf numFmtId="0" fontId="8" fillId="0" borderId="2" xfId="0" applyFont="1" applyBorder="1" applyAlignment="1">
      <alignment wrapText="1"/>
    </xf>
    <xf numFmtId="0" fontId="8" fillId="0" borderId="4" xfId="0" applyFont="1" applyBorder="1" applyAlignment="1">
      <alignment wrapText="1"/>
    </xf>
    <xf numFmtId="0" fontId="7" fillId="0" borderId="13" xfId="0" applyFont="1" applyBorder="1" applyAlignment="1">
      <alignment horizontal="center" wrapText="1"/>
    </xf>
    <xf numFmtId="0" fontId="8" fillId="0" borderId="12" xfId="0" applyFont="1" applyBorder="1" applyAlignment="1">
      <alignment horizontal="left" wrapText="1"/>
    </xf>
    <xf numFmtId="0" fontId="8" fillId="0" borderId="9" xfId="0" applyFont="1" applyBorder="1" applyAlignment="1">
      <alignment horizontal="left" wrapText="1"/>
    </xf>
    <xf numFmtId="0" fontId="8" fillId="0" borderId="5" xfId="0" applyFont="1" applyBorder="1" applyAlignment="1">
      <alignment horizontal="left" wrapText="1"/>
    </xf>
    <xf numFmtId="0" fontId="6" fillId="0" borderId="6" xfId="0" applyFont="1" applyBorder="1" applyAlignment="1">
      <alignment horizontal="center" wrapText="1"/>
    </xf>
    <xf numFmtId="0" fontId="6" fillId="0" borderId="11" xfId="0" applyFont="1" applyBorder="1" applyAlignment="1">
      <alignment horizontal="center" wrapText="1"/>
    </xf>
    <xf numFmtId="0" fontId="6" fillId="0" borderId="8" xfId="0" applyFont="1" applyBorder="1" applyAlignment="1">
      <alignment horizontal="center" wrapText="1"/>
    </xf>
    <xf numFmtId="2" fontId="7" fillId="0" borderId="14" xfId="0" applyNumberFormat="1" applyFont="1" applyBorder="1" applyAlignment="1">
      <alignment horizontal="center" wrapText="1"/>
    </xf>
    <xf numFmtId="2" fontId="7" fillId="0" borderId="6" xfId="0" applyNumberFormat="1" applyFont="1" applyBorder="1" applyAlignment="1">
      <alignment horizontal="center" wrapText="1"/>
    </xf>
    <xf numFmtId="2" fontId="7" fillId="0" borderId="11" xfId="0" applyNumberFormat="1" applyFont="1" applyBorder="1" applyAlignment="1">
      <alignment horizontal="center" wrapText="1"/>
    </xf>
    <xf numFmtId="2" fontId="7" fillId="0" borderId="8" xfId="0" applyNumberFormat="1" applyFont="1" applyBorder="1" applyAlignment="1">
      <alignment horizontal="center" wrapText="1"/>
    </xf>
    <xf numFmtId="0" fontId="1" fillId="0" borderId="0" xfId="0" applyFont="1" applyAlignment="1">
      <alignment horizontal="right"/>
    </xf>
    <xf numFmtId="0" fontId="3" fillId="0" borderId="0" xfId="0" applyFont="1" applyAlignment="1">
      <alignment horizontal="center" wrapText="1"/>
    </xf>
    <xf numFmtId="0" fontId="2" fillId="0" borderId="10" xfId="0" applyFont="1" applyBorder="1" applyAlignment="1">
      <alignment horizontal="left"/>
    </xf>
    <xf numFmtId="0" fontId="5" fillId="0" borderId="14" xfId="0" applyFont="1" applyBorder="1" applyAlignment="1">
      <alignment horizontal="center" wrapText="1"/>
    </xf>
    <xf numFmtId="0" fontId="5" fillId="0" borderId="6" xfId="0" applyFont="1" applyBorder="1" applyAlignment="1">
      <alignment horizontal="center" wrapText="1"/>
    </xf>
    <xf numFmtId="0" fontId="5" fillId="0" borderId="22" xfId="0" applyFont="1" applyBorder="1" applyAlignment="1">
      <alignment horizontal="center" wrapText="1"/>
    </xf>
    <xf numFmtId="0" fontId="5" fillId="0" borderId="7" xfId="0" applyFont="1" applyBorder="1" applyAlignment="1">
      <alignment horizontal="center" wrapText="1"/>
    </xf>
    <xf numFmtId="0" fontId="5" fillId="0" borderId="11" xfId="0" applyFont="1" applyBorder="1" applyAlignment="1">
      <alignment horizontal="center" wrapText="1"/>
    </xf>
    <xf numFmtId="0" fontId="5" fillId="0" borderId="8" xfId="0" applyFont="1" applyBorder="1" applyAlignment="1">
      <alignment horizontal="center" wrapText="1"/>
    </xf>
    <xf numFmtId="0" fontId="5" fillId="0" borderId="2" xfId="0" applyFont="1" applyBorder="1" applyAlignment="1">
      <alignment horizontal="center" wrapText="1"/>
    </xf>
    <xf numFmtId="0" fontId="5" fillId="0" borderId="3" xfId="0" applyFont="1" applyBorder="1" applyAlignment="1">
      <alignment horizontal="center" wrapText="1"/>
    </xf>
    <xf numFmtId="0" fontId="5" fillId="0" borderId="4" xfId="0" applyFont="1" applyBorder="1" applyAlignment="1">
      <alignment horizontal="center" wrapText="1"/>
    </xf>
    <xf numFmtId="0" fontId="5" fillId="0" borderId="9" xfId="0" applyFont="1" applyBorder="1" applyAlignment="1">
      <alignment horizontal="center" wrapText="1"/>
    </xf>
    <xf numFmtId="0" fontId="8" fillId="0" borderId="0" xfId="0" applyFont="1" applyAlignment="1">
      <alignment horizontal="center"/>
    </xf>
    <xf numFmtId="0" fontId="7" fillId="0" borderId="26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4" fontId="14" fillId="2" borderId="36" xfId="0" applyNumberFormat="1" applyFont="1" applyFill="1" applyBorder="1" applyAlignment="1">
      <alignment horizontal="right" vertical="center"/>
    </xf>
    <xf numFmtId="0" fontId="14" fillId="2" borderId="37" xfId="0" applyFont="1" applyFill="1" applyBorder="1" applyAlignment="1">
      <alignment vertical="top" wrapText="1"/>
    </xf>
    <xf numFmtId="0" fontId="14" fillId="0" borderId="0" xfId="0" applyFont="1"/>
    <xf numFmtId="4" fontId="14" fillId="2" borderId="34" xfId="0" applyNumberFormat="1" applyFont="1" applyFill="1" applyBorder="1" applyAlignment="1">
      <alignment horizontal="right" vertical="center"/>
    </xf>
    <xf numFmtId="0" fontId="14" fillId="2" borderId="35" xfId="0" applyFont="1" applyFill="1" applyBorder="1" applyAlignment="1">
      <alignment vertical="top" wrapText="1"/>
    </xf>
  </cellXfs>
  <cellStyles count="2">
    <cellStyle name="Обычный" xfId="0" builtinId="0"/>
    <cellStyle name="Обычный_Лист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9"/>
  <sheetViews>
    <sheetView topLeftCell="A106" workbookViewId="0">
      <selection activeCell="A106" sqref="A1:XFD1048576"/>
    </sheetView>
  </sheetViews>
  <sheetFormatPr defaultColWidth="9.140625" defaultRowHeight="15" x14ac:dyDescent="0.25"/>
  <cols>
    <col min="1" max="1" width="4.5703125" style="29" customWidth="1"/>
    <col min="2" max="2" width="12.42578125" style="29" customWidth="1"/>
    <col min="3" max="4" width="9.140625" style="29"/>
    <col min="5" max="5" width="11.7109375" style="29" bestFit="1" customWidth="1"/>
    <col min="6" max="7" width="9.140625" style="29"/>
    <col min="8" max="8" width="10.85546875" style="29" customWidth="1"/>
    <col min="9" max="9" width="8.140625" style="29" customWidth="1"/>
    <col min="10" max="10" width="11.85546875" style="29" customWidth="1"/>
    <col min="11" max="11" width="12.5703125" style="29" customWidth="1"/>
    <col min="12" max="12" width="14.7109375" style="29" customWidth="1"/>
    <col min="13" max="13" width="9.140625" style="29"/>
    <col min="14" max="14" width="22.28515625" style="29" customWidth="1"/>
    <col min="15" max="16384" width="9.140625" style="29"/>
  </cols>
  <sheetData>
    <row r="1" spans="1:10" ht="17.25" customHeight="1" x14ac:dyDescent="0.25">
      <c r="A1" s="159" t="s">
        <v>0</v>
      </c>
      <c r="B1" s="159"/>
      <c r="C1" s="159"/>
      <c r="D1" s="159"/>
      <c r="E1" s="159"/>
      <c r="F1" s="159"/>
      <c r="G1" s="159"/>
      <c r="H1" s="159"/>
      <c r="I1" s="159"/>
      <c r="J1" s="159"/>
    </row>
    <row r="2" spans="1:10" ht="17.25" customHeight="1" x14ac:dyDescent="0.25">
      <c r="A2" s="159" t="s">
        <v>112</v>
      </c>
      <c r="B2" s="159"/>
      <c r="C2" s="159"/>
      <c r="D2" s="159"/>
      <c r="E2" s="159"/>
      <c r="F2" s="159"/>
      <c r="G2" s="159"/>
      <c r="H2" s="159"/>
      <c r="I2" s="159"/>
      <c r="J2" s="159"/>
    </row>
    <row r="3" spans="1:10" ht="17.25" customHeight="1" x14ac:dyDescent="0.25">
      <c r="A3" s="159" t="s">
        <v>119</v>
      </c>
      <c r="B3" s="159"/>
      <c r="C3" s="159"/>
      <c r="D3" s="159"/>
      <c r="E3" s="159"/>
      <c r="F3" s="159"/>
      <c r="G3" s="159"/>
      <c r="H3" s="159"/>
      <c r="I3" s="159"/>
      <c r="J3" s="159"/>
    </row>
    <row r="4" spans="1:10" ht="17.25" x14ac:dyDescent="0.25">
      <c r="A4" s="1"/>
      <c r="I4" s="172" t="s">
        <v>141</v>
      </c>
      <c r="J4" s="172"/>
    </row>
    <row r="5" spans="1:10" ht="58.5" customHeight="1" x14ac:dyDescent="0.3">
      <c r="A5" s="160" t="s">
        <v>129</v>
      </c>
      <c r="B5" s="160"/>
      <c r="C5" s="160"/>
      <c r="D5" s="160"/>
      <c r="E5" s="160"/>
      <c r="F5" s="160"/>
      <c r="G5" s="160"/>
      <c r="H5" s="160"/>
      <c r="I5" s="160"/>
      <c r="J5" s="160"/>
    </row>
    <row r="6" spans="1:10" ht="17.25" x14ac:dyDescent="0.25">
      <c r="A6" s="133" t="s">
        <v>1</v>
      </c>
      <c r="B6" s="133"/>
      <c r="C6" s="133"/>
      <c r="D6" s="133"/>
      <c r="E6" s="133"/>
      <c r="F6" s="133"/>
      <c r="G6" s="133"/>
      <c r="H6" s="133"/>
      <c r="I6" s="133"/>
      <c r="J6" s="133"/>
    </row>
    <row r="7" spans="1:10" ht="17.25" x14ac:dyDescent="0.25">
      <c r="A7" s="3" t="s">
        <v>2</v>
      </c>
    </row>
    <row r="8" spans="1:10" ht="17.25" x14ac:dyDescent="0.25">
      <c r="A8" s="3" t="s">
        <v>3</v>
      </c>
    </row>
    <row r="9" spans="1:10" ht="18" thickBot="1" x14ac:dyDescent="0.3">
      <c r="A9" s="161" t="s">
        <v>4</v>
      </c>
      <c r="B9" s="161"/>
      <c r="C9" s="161"/>
      <c r="D9" s="161"/>
      <c r="E9" s="161"/>
      <c r="F9" s="161"/>
      <c r="G9" s="161"/>
      <c r="H9" s="161"/>
      <c r="I9" s="161"/>
      <c r="J9" s="161"/>
    </row>
    <row r="10" spans="1:10" ht="30" customHeight="1" thickBot="1" x14ac:dyDescent="0.3">
      <c r="A10" s="168" t="s">
        <v>5</v>
      </c>
      <c r="B10" s="162" t="s">
        <v>6</v>
      </c>
      <c r="C10" s="163"/>
      <c r="D10" s="168" t="s">
        <v>7</v>
      </c>
      <c r="E10" s="108" t="s">
        <v>8</v>
      </c>
      <c r="F10" s="171"/>
      <c r="G10" s="171"/>
      <c r="H10" s="109"/>
      <c r="I10" s="162" t="s">
        <v>9</v>
      </c>
      <c r="J10" s="163"/>
    </row>
    <row r="11" spans="1:10" ht="15.75" thickBot="1" x14ac:dyDescent="0.3">
      <c r="A11" s="169"/>
      <c r="B11" s="164"/>
      <c r="C11" s="165"/>
      <c r="D11" s="169"/>
      <c r="E11" s="168" t="s">
        <v>10</v>
      </c>
      <c r="F11" s="108" t="s">
        <v>106</v>
      </c>
      <c r="G11" s="171"/>
      <c r="H11" s="109"/>
      <c r="I11" s="164"/>
      <c r="J11" s="165"/>
    </row>
    <row r="12" spans="1:10" ht="62.25" customHeight="1" thickBot="1" x14ac:dyDescent="0.3">
      <c r="A12" s="170"/>
      <c r="B12" s="166"/>
      <c r="C12" s="167"/>
      <c r="D12" s="170"/>
      <c r="E12" s="170"/>
      <c r="F12" s="4" t="s">
        <v>11</v>
      </c>
      <c r="G12" s="4" t="s">
        <v>12</v>
      </c>
      <c r="H12" s="4" t="s">
        <v>13</v>
      </c>
      <c r="I12" s="166"/>
      <c r="J12" s="167"/>
    </row>
    <row r="13" spans="1:10" ht="14.45" thickBot="1" x14ac:dyDescent="0.3">
      <c r="A13" s="5">
        <v>1</v>
      </c>
      <c r="B13" s="108">
        <v>2</v>
      </c>
      <c r="C13" s="109"/>
      <c r="D13" s="4">
        <v>3</v>
      </c>
      <c r="E13" s="4">
        <v>4</v>
      </c>
      <c r="F13" s="4">
        <v>5</v>
      </c>
      <c r="G13" s="4">
        <v>6</v>
      </c>
      <c r="H13" s="4">
        <v>7</v>
      </c>
      <c r="I13" s="108">
        <v>8</v>
      </c>
      <c r="J13" s="109"/>
    </row>
    <row r="14" spans="1:10" ht="15.75" thickBot="1" x14ac:dyDescent="0.3">
      <c r="A14" s="6">
        <v>1</v>
      </c>
      <c r="B14" s="110" t="s">
        <v>14</v>
      </c>
      <c r="C14" s="111"/>
      <c r="D14" s="7">
        <v>1</v>
      </c>
      <c r="E14" s="33">
        <v>30000</v>
      </c>
      <c r="F14" s="33">
        <v>27000</v>
      </c>
      <c r="G14" s="34"/>
      <c r="H14" s="33">
        <f>E14-F14-G14</f>
        <v>3000</v>
      </c>
      <c r="I14" s="74">
        <f>E14*12*D14</f>
        <v>360000</v>
      </c>
      <c r="J14" s="75"/>
    </row>
    <row r="15" spans="1:10" ht="15.75" thickBot="1" x14ac:dyDescent="0.3">
      <c r="A15" s="6">
        <v>2</v>
      </c>
      <c r="B15" s="110" t="s">
        <v>15</v>
      </c>
      <c r="C15" s="111"/>
      <c r="D15" s="7">
        <v>1</v>
      </c>
      <c r="E15" s="33">
        <v>21600</v>
      </c>
      <c r="F15" s="33">
        <v>21600</v>
      </c>
      <c r="G15" s="34">
        <v>0</v>
      </c>
      <c r="H15" s="33">
        <f t="shared" ref="H15:H18" si="0">E15-F15-G15</f>
        <v>0</v>
      </c>
      <c r="I15" s="74">
        <f>E15*12*D15</f>
        <v>259200</v>
      </c>
      <c r="J15" s="75"/>
    </row>
    <row r="16" spans="1:10" ht="26.25" customHeight="1" thickBot="1" x14ac:dyDescent="0.3">
      <c r="A16" s="6">
        <v>3</v>
      </c>
      <c r="B16" s="110" t="s">
        <v>16</v>
      </c>
      <c r="C16" s="111"/>
      <c r="D16" s="7">
        <v>14.13</v>
      </c>
      <c r="E16" s="33">
        <v>30334</v>
      </c>
      <c r="F16" s="33">
        <v>18274.79</v>
      </c>
      <c r="G16" s="33">
        <v>1388.3</v>
      </c>
      <c r="H16" s="33">
        <f t="shared" si="0"/>
        <v>10670.91</v>
      </c>
      <c r="I16" s="74">
        <f>E16*12*D16-0.18</f>
        <v>5143432.8600000003</v>
      </c>
      <c r="J16" s="75"/>
    </row>
    <row r="17" spans="1:12" ht="25.5" customHeight="1" thickBot="1" x14ac:dyDescent="0.3">
      <c r="A17" s="6">
        <v>4</v>
      </c>
      <c r="B17" s="110" t="s">
        <v>17</v>
      </c>
      <c r="C17" s="111"/>
      <c r="D17" s="7">
        <v>1</v>
      </c>
      <c r="E17" s="33">
        <v>19201.849999999999</v>
      </c>
      <c r="F17" s="33">
        <v>16595.5</v>
      </c>
      <c r="G17" s="33">
        <v>694</v>
      </c>
      <c r="H17" s="33">
        <f t="shared" si="0"/>
        <v>1912.3499999999985</v>
      </c>
      <c r="I17" s="74">
        <f>E17*12*D17</f>
        <v>230422.19999999998</v>
      </c>
      <c r="J17" s="75"/>
    </row>
    <row r="18" spans="1:12" ht="27" customHeight="1" thickBot="1" x14ac:dyDescent="0.3">
      <c r="A18" s="32">
        <v>5</v>
      </c>
      <c r="B18" s="112" t="s">
        <v>18</v>
      </c>
      <c r="C18" s="113"/>
      <c r="D18" s="36">
        <v>5.5</v>
      </c>
      <c r="E18" s="37">
        <v>17385.21</v>
      </c>
      <c r="F18" s="37">
        <v>15340.64</v>
      </c>
      <c r="G18" s="37">
        <v>1389</v>
      </c>
      <c r="H18" s="33">
        <f t="shared" si="0"/>
        <v>655.56999999999971</v>
      </c>
      <c r="I18" s="76">
        <f>E18*12*D18</f>
        <v>1147423.8599999999</v>
      </c>
      <c r="J18" s="77"/>
    </row>
    <row r="19" spans="1:12" ht="15.75" customHeight="1" thickBot="1" x14ac:dyDescent="0.3">
      <c r="A19" s="143" t="s">
        <v>19</v>
      </c>
      <c r="B19" s="144"/>
      <c r="C19" s="145"/>
      <c r="D19" s="50">
        <f>D14+D15+D16+D17+D18</f>
        <v>22.630000000000003</v>
      </c>
      <c r="E19" s="39" t="s">
        <v>99</v>
      </c>
      <c r="F19" s="39" t="s">
        <v>20</v>
      </c>
      <c r="G19" s="39" t="s">
        <v>20</v>
      </c>
      <c r="H19" s="39" t="s">
        <v>20</v>
      </c>
      <c r="I19" s="78">
        <f>I14+I15+I16+I17+I18</f>
        <v>7140478.9199999999</v>
      </c>
      <c r="J19" s="79"/>
      <c r="K19" s="58">
        <v>7140478.9199999999</v>
      </c>
      <c r="L19" s="59"/>
    </row>
    <row r="20" spans="1:12" x14ac:dyDescent="0.25">
      <c r="A20" s="35"/>
      <c r="B20" s="35"/>
      <c r="C20" s="13"/>
      <c r="D20" s="13"/>
      <c r="E20" s="13"/>
      <c r="F20" s="13"/>
      <c r="G20" s="13"/>
      <c r="H20" s="13"/>
      <c r="I20" s="13"/>
      <c r="J20" s="14"/>
      <c r="K20" s="47">
        <f>K19-I19</f>
        <v>0</v>
      </c>
      <c r="L20" s="47"/>
    </row>
    <row r="21" spans="1:12" ht="17.25" x14ac:dyDescent="0.25">
      <c r="A21" s="133" t="s">
        <v>1</v>
      </c>
      <c r="B21" s="133"/>
      <c r="C21" s="133"/>
      <c r="D21" s="133"/>
      <c r="E21" s="133"/>
      <c r="F21" s="133"/>
      <c r="G21" s="133"/>
      <c r="H21" s="133"/>
      <c r="I21" s="133"/>
      <c r="J21" s="133"/>
    </row>
    <row r="22" spans="1:12" ht="17.25" x14ac:dyDescent="0.25">
      <c r="A22" s="3" t="s">
        <v>21</v>
      </c>
      <c r="F22" s="29">
        <v>112</v>
      </c>
    </row>
    <row r="23" spans="1:12" ht="17.25" x14ac:dyDescent="0.25">
      <c r="A23" s="3" t="s">
        <v>22</v>
      </c>
      <c r="F23" s="29" t="s">
        <v>110</v>
      </c>
    </row>
    <row r="24" spans="1:12" ht="32.25" customHeight="1" thickBot="1" x14ac:dyDescent="0.3">
      <c r="A24" s="123" t="s">
        <v>23</v>
      </c>
      <c r="B24" s="123"/>
      <c r="C24" s="123"/>
      <c r="D24" s="123"/>
      <c r="E24" s="123"/>
      <c r="F24" s="123"/>
      <c r="G24" s="123"/>
      <c r="H24" s="123"/>
      <c r="I24" s="123"/>
      <c r="J24" s="123"/>
    </row>
    <row r="25" spans="1:12" ht="67.5" customHeight="1" thickBot="1" x14ac:dyDescent="0.3">
      <c r="A25" s="8" t="s">
        <v>5</v>
      </c>
      <c r="B25" s="80" t="s">
        <v>24</v>
      </c>
      <c r="C25" s="81"/>
      <c r="D25" s="82"/>
      <c r="E25" s="80" t="s">
        <v>25</v>
      </c>
      <c r="F25" s="82"/>
      <c r="G25" s="9" t="s">
        <v>26</v>
      </c>
      <c r="H25" s="9" t="s">
        <v>27</v>
      </c>
      <c r="I25" s="80" t="s">
        <v>28</v>
      </c>
      <c r="J25" s="82"/>
    </row>
    <row r="26" spans="1:12" ht="16.5" thickBot="1" x14ac:dyDescent="0.3">
      <c r="A26" s="10">
        <v>1</v>
      </c>
      <c r="B26" s="80">
        <v>2</v>
      </c>
      <c r="C26" s="81"/>
      <c r="D26" s="82"/>
      <c r="E26" s="80">
        <v>3</v>
      </c>
      <c r="F26" s="82"/>
      <c r="G26" s="11">
        <v>4</v>
      </c>
      <c r="H26" s="11">
        <v>5</v>
      </c>
      <c r="I26" s="80">
        <v>6</v>
      </c>
      <c r="J26" s="82"/>
    </row>
    <row r="27" spans="1:12" ht="14.45" hidden="1" thickBot="1" x14ac:dyDescent="0.3">
      <c r="A27" s="20">
        <v>1</v>
      </c>
      <c r="B27" s="149" t="s">
        <v>111</v>
      </c>
      <c r="C27" s="150"/>
      <c r="D27" s="151"/>
      <c r="E27" s="99"/>
      <c r="F27" s="100"/>
      <c r="G27" s="18"/>
      <c r="H27" s="18"/>
      <c r="I27" s="99"/>
      <c r="J27" s="100"/>
    </row>
    <row r="28" spans="1:12" ht="15.75" thickBot="1" x14ac:dyDescent="0.3">
      <c r="A28" s="20">
        <v>1</v>
      </c>
      <c r="B28" s="149" t="s">
        <v>116</v>
      </c>
      <c r="C28" s="150"/>
      <c r="D28" s="151"/>
      <c r="E28" s="99"/>
      <c r="F28" s="100"/>
      <c r="G28" s="18"/>
      <c r="H28" s="18"/>
      <c r="I28" s="99">
        <v>10000</v>
      </c>
      <c r="J28" s="100"/>
    </row>
    <row r="29" spans="1:12" ht="16.5" customHeight="1" thickBot="1" x14ac:dyDescent="0.3">
      <c r="A29" s="83" t="s">
        <v>19</v>
      </c>
      <c r="B29" s="84"/>
      <c r="C29" s="84"/>
      <c r="D29" s="85"/>
      <c r="E29" s="80" t="s">
        <v>29</v>
      </c>
      <c r="F29" s="82"/>
      <c r="G29" s="12" t="s">
        <v>29</v>
      </c>
      <c r="H29" s="12" t="s">
        <v>29</v>
      </c>
      <c r="I29" s="80">
        <f>SUM(I27:J28)</f>
        <v>10000</v>
      </c>
      <c r="J29" s="82"/>
    </row>
    <row r="31" spans="1:12" ht="17.25" x14ac:dyDescent="0.25">
      <c r="A31" s="133" t="s">
        <v>30</v>
      </c>
      <c r="B31" s="133"/>
      <c r="C31" s="133"/>
      <c r="D31" s="133"/>
      <c r="E31" s="133"/>
      <c r="F31" s="133"/>
      <c r="G31" s="133"/>
      <c r="H31" s="133"/>
      <c r="I31" s="133"/>
      <c r="J31" s="133"/>
    </row>
    <row r="32" spans="1:12" ht="17.25" x14ac:dyDescent="0.25">
      <c r="A32" s="3" t="s">
        <v>31</v>
      </c>
    </row>
    <row r="33" spans="1:10" ht="17.25" x14ac:dyDescent="0.25">
      <c r="A33" s="3" t="s">
        <v>32</v>
      </c>
    </row>
    <row r="34" spans="1:10" ht="71.25" customHeight="1" thickBot="1" x14ac:dyDescent="0.3">
      <c r="A34" s="123" t="s">
        <v>33</v>
      </c>
      <c r="B34" s="123"/>
      <c r="C34" s="123"/>
      <c r="D34" s="123"/>
      <c r="E34" s="123"/>
      <c r="F34" s="123"/>
      <c r="G34" s="123"/>
      <c r="H34" s="123"/>
      <c r="I34" s="123"/>
      <c r="J34" s="123"/>
    </row>
    <row r="35" spans="1:10" ht="32.25" thickBot="1" x14ac:dyDescent="0.3">
      <c r="A35" s="8" t="s">
        <v>5</v>
      </c>
      <c r="B35" s="80" t="s">
        <v>34</v>
      </c>
      <c r="C35" s="81"/>
      <c r="D35" s="81"/>
      <c r="E35" s="81"/>
      <c r="F35" s="82"/>
      <c r="G35" s="80" t="s">
        <v>35</v>
      </c>
      <c r="H35" s="82"/>
      <c r="I35" s="80" t="s">
        <v>36</v>
      </c>
      <c r="J35" s="82"/>
    </row>
    <row r="36" spans="1:10" ht="16.5" thickBot="1" x14ac:dyDescent="0.3">
      <c r="A36" s="10">
        <v>1</v>
      </c>
      <c r="B36" s="80">
        <v>2</v>
      </c>
      <c r="C36" s="81"/>
      <c r="D36" s="81"/>
      <c r="E36" s="81"/>
      <c r="F36" s="82"/>
      <c r="G36" s="80">
        <v>3</v>
      </c>
      <c r="H36" s="82"/>
      <c r="I36" s="80">
        <v>4</v>
      </c>
      <c r="J36" s="82"/>
    </row>
    <row r="37" spans="1:10" ht="16.5" thickBot="1" x14ac:dyDescent="0.3">
      <c r="A37" s="17">
        <v>1</v>
      </c>
      <c r="B37" s="80" t="s">
        <v>37</v>
      </c>
      <c r="C37" s="81"/>
      <c r="D37" s="81"/>
      <c r="E37" s="81"/>
      <c r="F37" s="82"/>
      <c r="G37" s="80" t="s">
        <v>20</v>
      </c>
      <c r="H37" s="82"/>
      <c r="I37" s="94">
        <f>I38</f>
        <v>1570905.359602649</v>
      </c>
      <c r="J37" s="95"/>
    </row>
    <row r="38" spans="1:10" ht="15.75" x14ac:dyDescent="0.25">
      <c r="A38" s="146"/>
      <c r="B38" s="120" t="s">
        <v>38</v>
      </c>
      <c r="C38" s="148"/>
      <c r="D38" s="148"/>
      <c r="E38" s="148"/>
      <c r="F38" s="121"/>
      <c r="G38" s="76">
        <f>I19</f>
        <v>7140478.9199999999</v>
      </c>
      <c r="H38" s="152"/>
      <c r="I38" s="155">
        <f>I50/30.2*22</f>
        <v>1570905.359602649</v>
      </c>
      <c r="J38" s="156"/>
    </row>
    <row r="39" spans="1:10" ht="16.5" thickBot="1" x14ac:dyDescent="0.3">
      <c r="A39" s="147"/>
      <c r="B39" s="101" t="s">
        <v>39</v>
      </c>
      <c r="C39" s="134"/>
      <c r="D39" s="134"/>
      <c r="E39" s="134"/>
      <c r="F39" s="102"/>
      <c r="G39" s="153"/>
      <c r="H39" s="154"/>
      <c r="I39" s="157"/>
      <c r="J39" s="158"/>
    </row>
    <row r="40" spans="1:10" ht="16.5" thickBot="1" x14ac:dyDescent="0.3">
      <c r="A40" s="20"/>
      <c r="B40" s="80" t="s">
        <v>40</v>
      </c>
      <c r="C40" s="81"/>
      <c r="D40" s="81"/>
      <c r="E40" s="81"/>
      <c r="F40" s="82"/>
      <c r="G40" s="99"/>
      <c r="H40" s="100"/>
      <c r="I40" s="94"/>
      <c r="J40" s="95"/>
    </row>
    <row r="41" spans="1:10" ht="52.5" customHeight="1" thickBot="1" x14ac:dyDescent="0.3">
      <c r="A41" s="20"/>
      <c r="B41" s="80" t="s">
        <v>41</v>
      </c>
      <c r="C41" s="81"/>
      <c r="D41" s="81"/>
      <c r="E41" s="81"/>
      <c r="F41" s="82"/>
      <c r="G41" s="99"/>
      <c r="H41" s="100"/>
      <c r="I41" s="94"/>
      <c r="J41" s="95"/>
    </row>
    <row r="42" spans="1:10" ht="31.5" customHeight="1" thickBot="1" x14ac:dyDescent="0.3">
      <c r="A42" s="17">
        <v>2</v>
      </c>
      <c r="B42" s="80" t="s">
        <v>42</v>
      </c>
      <c r="C42" s="81"/>
      <c r="D42" s="81"/>
      <c r="E42" s="81"/>
      <c r="F42" s="82"/>
      <c r="G42" s="80" t="s">
        <v>20</v>
      </c>
      <c r="H42" s="82"/>
      <c r="I42" s="94">
        <f>I43+I46</f>
        <v>221354.84612582778</v>
      </c>
      <c r="J42" s="95"/>
    </row>
    <row r="43" spans="1:10" ht="15.75" x14ac:dyDescent="0.25">
      <c r="A43" s="146"/>
      <c r="B43" s="120" t="s">
        <v>38</v>
      </c>
      <c r="C43" s="148"/>
      <c r="D43" s="148"/>
      <c r="E43" s="148"/>
      <c r="F43" s="121"/>
      <c r="G43" s="76">
        <f>G38</f>
        <v>7140478.9199999999</v>
      </c>
      <c r="H43" s="152"/>
      <c r="I43" s="155">
        <f>I50/30.2*2.9</f>
        <v>207073.88831125826</v>
      </c>
      <c r="J43" s="156"/>
    </row>
    <row r="44" spans="1:10" ht="49.5" customHeight="1" thickBot="1" x14ac:dyDescent="0.3">
      <c r="A44" s="147"/>
      <c r="B44" s="101" t="s">
        <v>43</v>
      </c>
      <c r="C44" s="134"/>
      <c r="D44" s="134"/>
      <c r="E44" s="134"/>
      <c r="F44" s="102"/>
      <c r="G44" s="153"/>
      <c r="H44" s="154"/>
      <c r="I44" s="157"/>
      <c r="J44" s="158"/>
    </row>
    <row r="45" spans="1:10" ht="45.75" customHeight="1" thickBot="1" x14ac:dyDescent="0.3">
      <c r="A45" s="20"/>
      <c r="B45" s="80" t="s">
        <v>44</v>
      </c>
      <c r="C45" s="81"/>
      <c r="D45" s="81"/>
      <c r="E45" s="81"/>
      <c r="F45" s="82"/>
      <c r="G45" s="99"/>
      <c r="H45" s="100"/>
      <c r="I45" s="94"/>
      <c r="J45" s="95"/>
    </row>
    <row r="46" spans="1:10" ht="45" customHeight="1" thickBot="1" x14ac:dyDescent="0.3">
      <c r="A46" s="20"/>
      <c r="B46" s="80" t="s">
        <v>45</v>
      </c>
      <c r="C46" s="81"/>
      <c r="D46" s="81"/>
      <c r="E46" s="81"/>
      <c r="F46" s="82"/>
      <c r="G46" s="74">
        <f>G43</f>
        <v>7140478.9199999999</v>
      </c>
      <c r="H46" s="142"/>
      <c r="I46" s="94">
        <f>I50/30.2*0.2</f>
        <v>14280.957814569536</v>
      </c>
      <c r="J46" s="95"/>
    </row>
    <row r="47" spans="1:10" ht="63.75" customHeight="1" thickBot="1" x14ac:dyDescent="0.3">
      <c r="A47" s="20"/>
      <c r="B47" s="80" t="s">
        <v>46</v>
      </c>
      <c r="C47" s="81"/>
      <c r="D47" s="81"/>
      <c r="E47" s="81"/>
      <c r="F47" s="82"/>
      <c r="G47" s="99"/>
      <c r="H47" s="100"/>
      <c r="I47" s="94"/>
      <c r="J47" s="95"/>
    </row>
    <row r="48" spans="1:10" ht="65.25" customHeight="1" thickBot="1" x14ac:dyDescent="0.3">
      <c r="A48" s="20"/>
      <c r="B48" s="80" t="s">
        <v>47</v>
      </c>
      <c r="C48" s="81"/>
      <c r="D48" s="81"/>
      <c r="E48" s="81"/>
      <c r="F48" s="82"/>
      <c r="G48" s="99"/>
      <c r="H48" s="100"/>
      <c r="I48" s="94"/>
      <c r="J48" s="95"/>
    </row>
    <row r="49" spans="1:12" ht="46.5" customHeight="1" thickBot="1" x14ac:dyDescent="0.3">
      <c r="A49" s="17">
        <v>3</v>
      </c>
      <c r="B49" s="80" t="s">
        <v>48</v>
      </c>
      <c r="C49" s="81"/>
      <c r="D49" s="81"/>
      <c r="E49" s="81"/>
      <c r="F49" s="82"/>
      <c r="G49" s="74">
        <f>G46</f>
        <v>7140478.9199999999</v>
      </c>
      <c r="H49" s="142"/>
      <c r="I49" s="131">
        <f>I50/30.2*5.1</f>
        <v>364164.42427152314</v>
      </c>
      <c r="J49" s="132"/>
      <c r="K49" s="53"/>
      <c r="L49" s="54"/>
    </row>
    <row r="50" spans="1:12" ht="16.5" customHeight="1" thickBot="1" x14ac:dyDescent="0.3">
      <c r="A50" s="83" t="s">
        <v>49</v>
      </c>
      <c r="B50" s="84"/>
      <c r="C50" s="84"/>
      <c r="D50" s="84"/>
      <c r="E50" s="84"/>
      <c r="F50" s="85"/>
      <c r="G50" s="80" t="s">
        <v>20</v>
      </c>
      <c r="H50" s="82"/>
      <c r="I50" s="131">
        <v>2156424.63</v>
      </c>
      <c r="J50" s="132"/>
    </row>
    <row r="52" spans="1:12" ht="17.25" x14ac:dyDescent="0.25">
      <c r="A52" s="133" t="s">
        <v>50</v>
      </c>
      <c r="B52" s="133"/>
      <c r="C52" s="133"/>
      <c r="D52" s="133"/>
      <c r="E52" s="133"/>
      <c r="F52" s="133"/>
      <c r="G52" s="133"/>
      <c r="H52" s="133"/>
      <c r="I52" s="133"/>
      <c r="J52" s="133"/>
    </row>
    <row r="53" spans="1:12" ht="17.25" x14ac:dyDescent="0.25">
      <c r="A53" s="3" t="s">
        <v>51</v>
      </c>
    </row>
    <row r="54" spans="1:12" ht="18" thickBot="1" x14ac:dyDescent="0.3">
      <c r="A54" s="3" t="s">
        <v>22</v>
      </c>
    </row>
    <row r="55" spans="1:12" ht="63.75" customHeight="1" thickBot="1" x14ac:dyDescent="0.3">
      <c r="A55" s="8" t="s">
        <v>5</v>
      </c>
      <c r="B55" s="80" t="s">
        <v>52</v>
      </c>
      <c r="C55" s="81"/>
      <c r="D55" s="81"/>
      <c r="E55" s="82"/>
      <c r="F55" s="80" t="s">
        <v>53</v>
      </c>
      <c r="G55" s="82"/>
      <c r="H55" s="80" t="s">
        <v>54</v>
      </c>
      <c r="I55" s="82"/>
      <c r="J55" s="9" t="s">
        <v>55</v>
      </c>
    </row>
    <row r="56" spans="1:12" ht="16.5" thickBot="1" x14ac:dyDescent="0.3">
      <c r="A56" s="10">
        <v>1</v>
      </c>
      <c r="B56" s="80">
        <v>2</v>
      </c>
      <c r="C56" s="81"/>
      <c r="D56" s="81"/>
      <c r="E56" s="82"/>
      <c r="F56" s="80">
        <v>3</v>
      </c>
      <c r="G56" s="82"/>
      <c r="H56" s="80">
        <v>4</v>
      </c>
      <c r="I56" s="82"/>
      <c r="J56" s="11">
        <v>5</v>
      </c>
    </row>
    <row r="57" spans="1:12" ht="16.5" thickBot="1" x14ac:dyDescent="0.3">
      <c r="A57" s="17">
        <v>1</v>
      </c>
      <c r="B57" s="80" t="s">
        <v>56</v>
      </c>
      <c r="C57" s="81"/>
      <c r="D57" s="81"/>
      <c r="E57" s="82"/>
      <c r="F57" s="80">
        <f>J57/H57</f>
        <v>0</v>
      </c>
      <c r="G57" s="82"/>
      <c r="H57" s="80">
        <v>12</v>
      </c>
      <c r="I57" s="82"/>
      <c r="J57" s="12">
        <v>0</v>
      </c>
    </row>
    <row r="58" spans="1:12" ht="16.5" customHeight="1" thickBot="1" x14ac:dyDescent="0.3">
      <c r="A58" s="83" t="s">
        <v>19</v>
      </c>
      <c r="B58" s="84"/>
      <c r="C58" s="84"/>
      <c r="D58" s="84"/>
      <c r="E58" s="85"/>
      <c r="F58" s="80" t="s">
        <v>20</v>
      </c>
      <c r="G58" s="82"/>
      <c r="H58" s="80" t="s">
        <v>20</v>
      </c>
      <c r="I58" s="82"/>
      <c r="J58" s="12">
        <f>J57</f>
        <v>0</v>
      </c>
    </row>
    <row r="60" spans="1:12" ht="17.25" x14ac:dyDescent="0.25">
      <c r="A60" s="133" t="s">
        <v>57</v>
      </c>
      <c r="B60" s="133"/>
      <c r="C60" s="133"/>
      <c r="D60" s="133"/>
      <c r="E60" s="133"/>
      <c r="F60" s="133"/>
      <c r="G60" s="133"/>
      <c r="H60" s="133"/>
      <c r="I60" s="133"/>
      <c r="J60" s="133"/>
    </row>
    <row r="61" spans="1:12" ht="17.25" x14ac:dyDescent="0.25">
      <c r="A61" s="3" t="s">
        <v>58</v>
      </c>
    </row>
    <row r="62" spans="1:12" ht="17.25" x14ac:dyDescent="0.25">
      <c r="A62" s="3" t="s">
        <v>59</v>
      </c>
    </row>
    <row r="63" spans="1:12" ht="18" thickBot="1" x14ac:dyDescent="0.3">
      <c r="A63" s="3"/>
    </row>
    <row r="64" spans="1:12" ht="32.25" thickBot="1" x14ac:dyDescent="0.3">
      <c r="A64" s="8" t="s">
        <v>5</v>
      </c>
      <c r="B64" s="80" t="s">
        <v>24</v>
      </c>
      <c r="C64" s="81"/>
      <c r="D64" s="82"/>
      <c r="E64" s="80" t="s">
        <v>60</v>
      </c>
      <c r="F64" s="82"/>
      <c r="G64" s="80" t="s">
        <v>61</v>
      </c>
      <c r="H64" s="82"/>
      <c r="I64" s="80" t="s">
        <v>62</v>
      </c>
      <c r="J64" s="82"/>
    </row>
    <row r="65" spans="1:10" ht="16.5" thickBot="1" x14ac:dyDescent="0.3">
      <c r="A65" s="10">
        <v>1</v>
      </c>
      <c r="B65" s="80">
        <v>2</v>
      </c>
      <c r="C65" s="81"/>
      <c r="D65" s="82"/>
      <c r="E65" s="80">
        <v>3</v>
      </c>
      <c r="F65" s="82"/>
      <c r="G65" s="80">
        <v>4</v>
      </c>
      <c r="H65" s="82"/>
      <c r="I65" s="80">
        <v>5</v>
      </c>
      <c r="J65" s="82"/>
    </row>
    <row r="66" spans="1:10" ht="16.5" thickBot="1" x14ac:dyDescent="0.3">
      <c r="A66" s="17">
        <v>1</v>
      </c>
      <c r="B66" s="80" t="s">
        <v>63</v>
      </c>
      <c r="C66" s="81"/>
      <c r="D66" s="82"/>
      <c r="E66" s="80">
        <v>999818.18</v>
      </c>
      <c r="F66" s="82"/>
      <c r="G66" s="80">
        <v>2.2000000000000002</v>
      </c>
      <c r="H66" s="82"/>
      <c r="I66" s="80">
        <v>8696</v>
      </c>
      <c r="J66" s="82"/>
    </row>
    <row r="67" spans="1:10" ht="16.5" thickBot="1" x14ac:dyDescent="0.3">
      <c r="A67" s="17">
        <v>2</v>
      </c>
      <c r="B67" s="80" t="s">
        <v>64</v>
      </c>
      <c r="C67" s="81"/>
      <c r="D67" s="82"/>
      <c r="E67" s="80">
        <f>I67/G67*100</f>
        <v>5789540.677966102</v>
      </c>
      <c r="F67" s="82"/>
      <c r="G67" s="80">
        <v>0.59</v>
      </c>
      <c r="H67" s="82"/>
      <c r="I67" s="80">
        <v>34158.29</v>
      </c>
      <c r="J67" s="82"/>
    </row>
    <row r="68" spans="1:10" ht="16.5" thickBot="1" x14ac:dyDescent="0.3">
      <c r="A68" s="17">
        <v>3</v>
      </c>
      <c r="B68" s="80" t="s">
        <v>65</v>
      </c>
      <c r="C68" s="81"/>
      <c r="D68" s="82"/>
      <c r="E68" s="99"/>
      <c r="F68" s="100"/>
      <c r="G68" s="99"/>
      <c r="H68" s="100"/>
      <c r="I68" s="80"/>
      <c r="J68" s="82"/>
    </row>
    <row r="69" spans="1:10" ht="16.5" thickBot="1" x14ac:dyDescent="0.3">
      <c r="A69" s="17">
        <v>4</v>
      </c>
      <c r="B69" s="80" t="s">
        <v>66</v>
      </c>
      <c r="C69" s="81"/>
      <c r="D69" s="82"/>
      <c r="E69" s="99"/>
      <c r="F69" s="100"/>
      <c r="G69" s="135"/>
      <c r="H69" s="136"/>
      <c r="I69" s="120"/>
      <c r="J69" s="121"/>
    </row>
    <row r="70" spans="1:10" ht="16.5" customHeight="1" thickBot="1" x14ac:dyDescent="0.3">
      <c r="A70" s="83" t="s">
        <v>49</v>
      </c>
      <c r="B70" s="84"/>
      <c r="C70" s="84"/>
      <c r="D70" s="85"/>
      <c r="E70" s="80"/>
      <c r="F70" s="141"/>
      <c r="G70" s="137"/>
      <c r="H70" s="138"/>
      <c r="I70" s="139">
        <f>SUM(I66:J69)</f>
        <v>42854.29</v>
      </c>
      <c r="J70" s="140"/>
    </row>
    <row r="72" spans="1:10" ht="17.25" x14ac:dyDescent="0.25">
      <c r="A72" s="133" t="s">
        <v>67</v>
      </c>
      <c r="B72" s="133"/>
      <c r="C72" s="133"/>
      <c r="D72" s="133"/>
      <c r="E72" s="133"/>
      <c r="F72" s="133"/>
      <c r="G72" s="133"/>
      <c r="H72" s="133"/>
      <c r="I72" s="133"/>
      <c r="J72" s="133"/>
    </row>
    <row r="73" spans="1:10" ht="17.25" x14ac:dyDescent="0.25">
      <c r="A73" s="3" t="s">
        <v>68</v>
      </c>
    </row>
    <row r="74" spans="1:10" ht="17.25" x14ac:dyDescent="0.25">
      <c r="A74" s="3" t="s">
        <v>69</v>
      </c>
    </row>
    <row r="75" spans="1:10" ht="18" thickBot="1" x14ac:dyDescent="0.3">
      <c r="A75" s="122" t="s">
        <v>70</v>
      </c>
      <c r="B75" s="122"/>
      <c r="C75" s="122"/>
      <c r="D75" s="122"/>
      <c r="E75" s="122"/>
      <c r="F75" s="122"/>
      <c r="G75" s="122"/>
      <c r="H75" s="122"/>
      <c r="I75" s="122"/>
      <c r="J75" s="122"/>
    </row>
    <row r="76" spans="1:10" ht="52.5" customHeight="1" thickBot="1" x14ac:dyDescent="0.3">
      <c r="A76" s="8" t="s">
        <v>5</v>
      </c>
      <c r="B76" s="80" t="s">
        <v>24</v>
      </c>
      <c r="C76" s="81"/>
      <c r="D76" s="82"/>
      <c r="E76" s="9" t="s">
        <v>71</v>
      </c>
      <c r="F76" s="80" t="s">
        <v>72</v>
      </c>
      <c r="G76" s="82"/>
      <c r="H76" s="80" t="s">
        <v>73</v>
      </c>
      <c r="I76" s="82"/>
      <c r="J76" s="9" t="s">
        <v>55</v>
      </c>
    </row>
    <row r="77" spans="1:10" ht="16.5" thickBot="1" x14ac:dyDescent="0.3">
      <c r="A77" s="10">
        <v>1</v>
      </c>
      <c r="B77" s="80">
        <v>2</v>
      </c>
      <c r="C77" s="81"/>
      <c r="D77" s="82"/>
      <c r="E77" s="11">
        <v>3</v>
      </c>
      <c r="F77" s="80">
        <v>4</v>
      </c>
      <c r="G77" s="82"/>
      <c r="H77" s="80">
        <v>5</v>
      </c>
      <c r="I77" s="82"/>
      <c r="J77" s="11">
        <v>6</v>
      </c>
    </row>
    <row r="78" spans="1:10" ht="16.5" thickBot="1" x14ac:dyDescent="0.3">
      <c r="A78" s="17">
        <v>1</v>
      </c>
      <c r="B78" s="80" t="s">
        <v>74</v>
      </c>
      <c r="C78" s="81"/>
      <c r="D78" s="82"/>
      <c r="E78" s="12">
        <v>2</v>
      </c>
      <c r="F78" s="80">
        <v>12</v>
      </c>
      <c r="G78" s="82"/>
      <c r="H78" s="131">
        <f>J78/F78</f>
        <v>3250</v>
      </c>
      <c r="I78" s="132"/>
      <c r="J78" s="51">
        <v>39000</v>
      </c>
    </row>
    <row r="79" spans="1:10" ht="16.5" thickBot="1" x14ac:dyDescent="0.3">
      <c r="A79" s="17">
        <v>2</v>
      </c>
      <c r="B79" s="80" t="s">
        <v>75</v>
      </c>
      <c r="C79" s="81"/>
      <c r="D79" s="82"/>
      <c r="E79" s="12">
        <v>2</v>
      </c>
      <c r="F79" s="80">
        <v>12</v>
      </c>
      <c r="G79" s="82"/>
      <c r="H79" s="131">
        <f>J79/F79</f>
        <v>0</v>
      </c>
      <c r="I79" s="132"/>
      <c r="J79" s="40">
        <v>0</v>
      </c>
    </row>
    <row r="80" spans="1:10" ht="16.5" thickBot="1" x14ac:dyDescent="0.3">
      <c r="A80" s="17">
        <v>3</v>
      </c>
      <c r="B80" s="80" t="s">
        <v>76</v>
      </c>
      <c r="C80" s="81"/>
      <c r="D80" s="82"/>
      <c r="E80" s="12">
        <v>2</v>
      </c>
      <c r="F80" s="80">
        <v>12</v>
      </c>
      <c r="G80" s="82"/>
      <c r="H80" s="131">
        <f>J80/F80</f>
        <v>0</v>
      </c>
      <c r="I80" s="132"/>
      <c r="J80" s="40">
        <v>0</v>
      </c>
    </row>
    <row r="81" spans="1:10" ht="16.5" thickBot="1" x14ac:dyDescent="0.3">
      <c r="A81" s="30"/>
      <c r="B81" s="84" t="s">
        <v>49</v>
      </c>
      <c r="C81" s="84"/>
      <c r="D81" s="85"/>
      <c r="E81" s="12" t="s">
        <v>20</v>
      </c>
      <c r="F81" s="80" t="s">
        <v>20</v>
      </c>
      <c r="G81" s="82"/>
      <c r="H81" s="80" t="s">
        <v>20</v>
      </c>
      <c r="I81" s="82"/>
      <c r="J81" s="41">
        <f>SUM(J78:J80)</f>
        <v>39000</v>
      </c>
    </row>
    <row r="82" spans="1:10" ht="15.75" x14ac:dyDescent="0.25">
      <c r="A82" s="31"/>
      <c r="B82" s="21"/>
      <c r="C82" s="21"/>
      <c r="D82" s="21"/>
      <c r="E82" s="22"/>
      <c r="F82" s="23"/>
      <c r="G82" s="23"/>
      <c r="H82" s="23"/>
      <c r="I82" s="23"/>
      <c r="J82" s="24"/>
    </row>
    <row r="83" spans="1:10" ht="18" thickBot="1" x14ac:dyDescent="0.3">
      <c r="A83" s="133" t="s">
        <v>77</v>
      </c>
      <c r="B83" s="133"/>
      <c r="C83" s="133"/>
      <c r="D83" s="133"/>
      <c r="E83" s="133"/>
      <c r="F83" s="133"/>
      <c r="G83" s="133"/>
      <c r="H83" s="133"/>
      <c r="I83" s="133"/>
      <c r="J83" s="133"/>
    </row>
    <row r="84" spans="1:10" ht="32.25" thickBot="1" x14ac:dyDescent="0.3">
      <c r="A84" s="28" t="s">
        <v>5</v>
      </c>
      <c r="B84" s="92" t="s">
        <v>24</v>
      </c>
      <c r="C84" s="130"/>
      <c r="D84" s="98"/>
      <c r="E84" s="92" t="s">
        <v>78</v>
      </c>
      <c r="F84" s="98"/>
      <c r="G84" s="92" t="s">
        <v>79</v>
      </c>
      <c r="H84" s="98"/>
      <c r="I84" s="92" t="s">
        <v>80</v>
      </c>
      <c r="J84" s="93"/>
    </row>
    <row r="85" spans="1:10" ht="16.5" thickBot="1" x14ac:dyDescent="0.3">
      <c r="A85" s="10">
        <v>1</v>
      </c>
      <c r="B85" s="101">
        <v>2</v>
      </c>
      <c r="C85" s="134"/>
      <c r="D85" s="102"/>
      <c r="E85" s="101">
        <v>3</v>
      </c>
      <c r="F85" s="102"/>
      <c r="G85" s="101">
        <v>4</v>
      </c>
      <c r="H85" s="102"/>
      <c r="I85" s="101">
        <v>5</v>
      </c>
      <c r="J85" s="102"/>
    </row>
    <row r="86" spans="1:10" ht="16.5" thickBot="1" x14ac:dyDescent="0.3">
      <c r="A86" s="17">
        <v>1</v>
      </c>
      <c r="B86" s="83"/>
      <c r="C86" s="84"/>
      <c r="D86" s="85"/>
      <c r="E86" s="99"/>
      <c r="F86" s="100"/>
      <c r="G86" s="99"/>
      <c r="H86" s="100"/>
      <c r="I86" s="94"/>
      <c r="J86" s="95"/>
    </row>
    <row r="87" spans="1:10" ht="16.5" customHeight="1" thickBot="1" x14ac:dyDescent="0.3">
      <c r="A87" s="83" t="s">
        <v>49</v>
      </c>
      <c r="B87" s="84"/>
      <c r="C87" s="84"/>
      <c r="D87" s="85"/>
      <c r="E87" s="99"/>
      <c r="F87" s="100"/>
      <c r="G87" s="99"/>
      <c r="H87" s="100"/>
      <c r="I87" s="94">
        <f>I86</f>
        <v>0</v>
      </c>
      <c r="J87" s="95"/>
    </row>
    <row r="88" spans="1:10" ht="18" thickBot="1" x14ac:dyDescent="0.3">
      <c r="A88" s="2" t="s">
        <v>81</v>
      </c>
    </row>
    <row r="89" spans="1:10" ht="79.5" customHeight="1" thickBot="1" x14ac:dyDescent="0.3">
      <c r="A89" s="8" t="s">
        <v>5</v>
      </c>
      <c r="B89" s="80" t="s">
        <v>52</v>
      </c>
      <c r="C89" s="82"/>
      <c r="D89" s="80" t="s">
        <v>82</v>
      </c>
      <c r="E89" s="82"/>
      <c r="F89" s="80" t="s">
        <v>83</v>
      </c>
      <c r="G89" s="82"/>
      <c r="H89" s="9" t="s">
        <v>84</v>
      </c>
      <c r="I89" s="80" t="s">
        <v>85</v>
      </c>
      <c r="J89" s="82"/>
    </row>
    <row r="90" spans="1:10" ht="16.5" thickBot="1" x14ac:dyDescent="0.3">
      <c r="A90" s="10">
        <v>1</v>
      </c>
      <c r="B90" s="80">
        <v>2</v>
      </c>
      <c r="C90" s="82"/>
      <c r="D90" s="80">
        <v>3</v>
      </c>
      <c r="E90" s="82"/>
      <c r="F90" s="80">
        <v>4</v>
      </c>
      <c r="G90" s="82"/>
      <c r="H90" s="11">
        <v>5</v>
      </c>
      <c r="I90" s="80">
        <v>6</v>
      </c>
      <c r="J90" s="82"/>
    </row>
    <row r="91" spans="1:10" ht="16.5" thickBot="1" x14ac:dyDescent="0.3">
      <c r="A91" s="17">
        <v>1</v>
      </c>
      <c r="B91" s="83" t="s">
        <v>103</v>
      </c>
      <c r="C91" s="85"/>
      <c r="D91" s="94">
        <f>I91/F91</f>
        <v>30942.857142857141</v>
      </c>
      <c r="E91" s="95"/>
      <c r="F91" s="94">
        <v>7</v>
      </c>
      <c r="G91" s="95"/>
      <c r="H91" s="42"/>
      <c r="I91" s="94">
        <v>216600</v>
      </c>
      <c r="J91" s="95"/>
    </row>
    <row r="92" spans="1:10" ht="16.5" thickBot="1" x14ac:dyDescent="0.3">
      <c r="A92" s="17">
        <v>2</v>
      </c>
      <c r="B92" s="83" t="s">
        <v>104</v>
      </c>
      <c r="C92" s="85"/>
      <c r="D92" s="94">
        <f>I92/F92</f>
        <v>342.20520982464694</v>
      </c>
      <c r="E92" s="95"/>
      <c r="F92" s="94">
        <v>1969.74</v>
      </c>
      <c r="G92" s="95"/>
      <c r="H92" s="42"/>
      <c r="I92" s="94">
        <v>674055.29</v>
      </c>
      <c r="J92" s="95"/>
    </row>
    <row r="93" spans="1:10" ht="16.5" thickBot="1" x14ac:dyDescent="0.3">
      <c r="A93" s="17">
        <v>3</v>
      </c>
      <c r="B93" s="83" t="s">
        <v>109</v>
      </c>
      <c r="C93" s="85"/>
      <c r="D93" s="114"/>
      <c r="E93" s="115"/>
      <c r="F93" s="114"/>
      <c r="G93" s="115"/>
      <c r="H93" s="42"/>
      <c r="I93" s="114">
        <v>50000</v>
      </c>
      <c r="J93" s="115"/>
    </row>
    <row r="94" spans="1:10" ht="16.5" thickBot="1" x14ac:dyDescent="0.3">
      <c r="A94" s="17">
        <v>4</v>
      </c>
      <c r="B94" s="83" t="s">
        <v>131</v>
      </c>
      <c r="C94" s="85"/>
      <c r="D94" s="114"/>
      <c r="E94" s="115"/>
      <c r="F94" s="114"/>
      <c r="G94" s="115"/>
      <c r="H94" s="42"/>
      <c r="I94" s="94">
        <v>10083.209999999999</v>
      </c>
      <c r="J94" s="95"/>
    </row>
    <row r="95" spans="1:10" ht="16.5" customHeight="1" thickBot="1" x14ac:dyDescent="0.3">
      <c r="A95" s="83" t="s">
        <v>49</v>
      </c>
      <c r="B95" s="84"/>
      <c r="C95" s="85"/>
      <c r="D95" s="94" t="s">
        <v>20</v>
      </c>
      <c r="E95" s="95"/>
      <c r="F95" s="94" t="s">
        <v>20</v>
      </c>
      <c r="G95" s="95"/>
      <c r="H95" s="43" t="s">
        <v>20</v>
      </c>
      <c r="I95" s="94">
        <f>SUM(I91:J94)</f>
        <v>950738.5</v>
      </c>
      <c r="J95" s="95"/>
    </row>
    <row r="96" spans="1:10" ht="43.5" customHeight="1" thickBot="1" x14ac:dyDescent="0.3">
      <c r="A96" s="116" t="s">
        <v>86</v>
      </c>
      <c r="B96" s="116"/>
      <c r="C96" s="116"/>
      <c r="D96" s="116"/>
      <c r="E96" s="116"/>
      <c r="F96" s="116"/>
      <c r="G96" s="116"/>
      <c r="H96" s="116"/>
      <c r="I96" s="116"/>
      <c r="J96" s="116"/>
    </row>
    <row r="97" spans="1:10" ht="52.5" customHeight="1" thickBot="1" x14ac:dyDescent="0.3">
      <c r="A97" s="8" t="s">
        <v>5</v>
      </c>
      <c r="B97" s="80" t="s">
        <v>52</v>
      </c>
      <c r="C97" s="81"/>
      <c r="D97" s="81"/>
      <c r="E97" s="82"/>
      <c r="F97" s="80" t="s">
        <v>87</v>
      </c>
      <c r="G97" s="82"/>
      <c r="H97" s="15" t="s">
        <v>88</v>
      </c>
      <c r="I97" s="80" t="s">
        <v>89</v>
      </c>
      <c r="J97" s="82"/>
    </row>
    <row r="98" spans="1:10" ht="16.5" thickBot="1" x14ac:dyDescent="0.3">
      <c r="A98" s="10">
        <v>1</v>
      </c>
      <c r="B98" s="80">
        <v>2</v>
      </c>
      <c r="C98" s="81"/>
      <c r="D98" s="81"/>
      <c r="E98" s="82"/>
      <c r="F98" s="80">
        <v>3</v>
      </c>
      <c r="G98" s="82"/>
      <c r="H98" s="11">
        <v>4</v>
      </c>
      <c r="I98" s="80">
        <v>5</v>
      </c>
      <c r="J98" s="82"/>
    </row>
    <row r="99" spans="1:10" ht="16.5" customHeight="1" thickBot="1" x14ac:dyDescent="0.3">
      <c r="A99" s="10">
        <v>1</v>
      </c>
      <c r="B99" s="83" t="s">
        <v>90</v>
      </c>
      <c r="C99" s="96"/>
      <c r="D99" s="96"/>
      <c r="E99" s="97"/>
      <c r="F99" s="80" t="s">
        <v>91</v>
      </c>
      <c r="G99" s="82"/>
      <c r="H99" s="16">
        <v>12</v>
      </c>
      <c r="I99" s="80">
        <v>12300</v>
      </c>
      <c r="J99" s="82"/>
    </row>
    <row r="100" spans="1:10" ht="16.5" customHeight="1" thickBot="1" x14ac:dyDescent="0.3">
      <c r="A100" s="10">
        <v>2</v>
      </c>
      <c r="B100" s="83" t="s">
        <v>92</v>
      </c>
      <c r="C100" s="96"/>
      <c r="D100" s="96"/>
      <c r="E100" s="97"/>
      <c r="F100" s="80" t="s">
        <v>91</v>
      </c>
      <c r="G100" s="82"/>
      <c r="H100" s="11">
        <v>12</v>
      </c>
      <c r="I100" s="80">
        <v>12000</v>
      </c>
      <c r="J100" s="82"/>
    </row>
    <row r="101" spans="1:10" ht="16.5" customHeight="1" thickBot="1" x14ac:dyDescent="0.3">
      <c r="A101" s="10">
        <v>3</v>
      </c>
      <c r="B101" s="83" t="s">
        <v>93</v>
      </c>
      <c r="C101" s="96"/>
      <c r="D101" s="96"/>
      <c r="E101" s="97"/>
      <c r="F101" s="80" t="s">
        <v>91</v>
      </c>
      <c r="G101" s="82"/>
      <c r="H101" s="11">
        <v>12</v>
      </c>
      <c r="I101" s="80">
        <v>16000</v>
      </c>
      <c r="J101" s="82"/>
    </row>
    <row r="102" spans="1:10" ht="16.5" customHeight="1" thickBot="1" x14ac:dyDescent="0.3">
      <c r="A102" s="28">
        <v>4</v>
      </c>
      <c r="B102" s="117" t="s">
        <v>107</v>
      </c>
      <c r="C102" s="118"/>
      <c r="D102" s="118"/>
      <c r="E102" s="119"/>
      <c r="F102" s="120" t="s">
        <v>91</v>
      </c>
      <c r="G102" s="121"/>
      <c r="H102" s="26">
        <v>12</v>
      </c>
      <c r="I102" s="92">
        <v>33600</v>
      </c>
      <c r="J102" s="93"/>
    </row>
    <row r="103" spans="1:10" ht="16.5" customHeight="1" thickBot="1" x14ac:dyDescent="0.3">
      <c r="A103" s="45">
        <v>5</v>
      </c>
      <c r="B103" s="89" t="s">
        <v>114</v>
      </c>
      <c r="C103" s="90"/>
      <c r="D103" s="90"/>
      <c r="E103" s="91"/>
      <c r="F103" s="80" t="s">
        <v>115</v>
      </c>
      <c r="G103" s="82"/>
      <c r="H103" s="26">
        <v>12</v>
      </c>
      <c r="I103" s="92">
        <v>28800</v>
      </c>
      <c r="J103" s="93"/>
    </row>
    <row r="104" spans="1:10" ht="16.5" customHeight="1" thickBot="1" x14ac:dyDescent="0.3">
      <c r="A104" s="45">
        <v>6</v>
      </c>
      <c r="B104" s="89" t="s">
        <v>132</v>
      </c>
      <c r="C104" s="90"/>
      <c r="D104" s="90"/>
      <c r="E104" s="91"/>
      <c r="F104" s="80" t="s">
        <v>115</v>
      </c>
      <c r="G104" s="82"/>
      <c r="H104" s="26">
        <v>12</v>
      </c>
      <c r="I104" s="92"/>
      <c r="J104" s="93"/>
    </row>
    <row r="105" spans="1:10" ht="16.5" customHeight="1" thickBot="1" x14ac:dyDescent="0.3">
      <c r="A105" s="129" t="s">
        <v>49</v>
      </c>
      <c r="B105" s="130"/>
      <c r="C105" s="130"/>
      <c r="D105" s="130"/>
      <c r="E105" s="98"/>
      <c r="F105" s="92" t="s">
        <v>20</v>
      </c>
      <c r="G105" s="98"/>
      <c r="H105" s="26" t="s">
        <v>20</v>
      </c>
      <c r="I105" s="92">
        <f>SUM(I99:J104)</f>
        <v>102700</v>
      </c>
      <c r="J105" s="93"/>
    </row>
    <row r="106" spans="1:10" ht="16.5" customHeight="1" x14ac:dyDescent="0.25">
      <c r="A106" s="24"/>
      <c r="B106" s="24"/>
      <c r="C106" s="24"/>
      <c r="D106" s="24"/>
      <c r="E106" s="24"/>
      <c r="F106" s="24"/>
      <c r="G106" s="24"/>
      <c r="H106" s="24"/>
      <c r="I106" s="24"/>
      <c r="J106" s="24"/>
    </row>
    <row r="107" spans="1:10" ht="18" thickBot="1" x14ac:dyDescent="0.3">
      <c r="A107" s="122" t="s">
        <v>95</v>
      </c>
      <c r="B107" s="122"/>
      <c r="C107" s="122"/>
      <c r="D107" s="122"/>
      <c r="E107" s="122"/>
      <c r="F107" s="122"/>
      <c r="G107" s="122"/>
      <c r="H107" s="122"/>
      <c r="I107" s="122"/>
      <c r="J107" s="122"/>
    </row>
    <row r="108" spans="1:10" ht="32.25" thickBot="1" x14ac:dyDescent="0.3">
      <c r="A108" s="8" t="s">
        <v>5</v>
      </c>
      <c r="B108" s="80" t="s">
        <v>52</v>
      </c>
      <c r="C108" s="81"/>
      <c r="D108" s="81"/>
      <c r="E108" s="82"/>
      <c r="F108" s="80" t="s">
        <v>96</v>
      </c>
      <c r="G108" s="82"/>
      <c r="H108" s="80" t="s">
        <v>97</v>
      </c>
      <c r="I108" s="82"/>
    </row>
    <row r="109" spans="1:10" ht="16.5" thickBot="1" x14ac:dyDescent="0.3">
      <c r="A109" s="10">
        <v>1</v>
      </c>
      <c r="B109" s="80">
        <v>2</v>
      </c>
      <c r="C109" s="81"/>
      <c r="D109" s="81"/>
      <c r="E109" s="82"/>
      <c r="F109" s="80">
        <v>3</v>
      </c>
      <c r="G109" s="82"/>
      <c r="H109" s="80">
        <v>4</v>
      </c>
      <c r="I109" s="82"/>
    </row>
    <row r="110" spans="1:10" ht="16.5" thickBot="1" x14ac:dyDescent="0.3">
      <c r="A110" s="17">
        <v>1</v>
      </c>
      <c r="B110" s="83" t="s">
        <v>98</v>
      </c>
      <c r="C110" s="84"/>
      <c r="D110" s="84"/>
      <c r="E110" s="85"/>
      <c r="F110" s="80" t="s">
        <v>99</v>
      </c>
      <c r="G110" s="82"/>
      <c r="H110" s="80">
        <v>40471.199999999997</v>
      </c>
      <c r="I110" s="82"/>
    </row>
    <row r="111" spans="1:10" ht="16.5" thickBot="1" x14ac:dyDescent="0.3">
      <c r="A111" s="17">
        <v>2</v>
      </c>
      <c r="B111" s="86" t="s">
        <v>108</v>
      </c>
      <c r="C111" s="87"/>
      <c r="D111" s="87"/>
      <c r="E111" s="88"/>
      <c r="F111" s="80" t="s">
        <v>99</v>
      </c>
      <c r="G111" s="82"/>
      <c r="H111" s="80">
        <v>15000</v>
      </c>
      <c r="I111" s="82"/>
    </row>
    <row r="112" spans="1:10" ht="16.5" thickBot="1" x14ac:dyDescent="0.3">
      <c r="A112" s="48">
        <v>3</v>
      </c>
      <c r="B112" s="124" t="s">
        <v>122</v>
      </c>
      <c r="C112" s="125"/>
      <c r="D112" s="125"/>
      <c r="E112" s="126"/>
      <c r="F112" s="127" t="s">
        <v>99</v>
      </c>
      <c r="G112" s="121"/>
      <c r="H112" s="120">
        <v>1.2</v>
      </c>
      <c r="I112" s="121"/>
    </row>
    <row r="113" spans="1:14" ht="15.75" x14ac:dyDescent="0.25">
      <c r="A113" s="48">
        <v>4</v>
      </c>
      <c r="B113" s="124" t="s">
        <v>133</v>
      </c>
      <c r="C113" s="125"/>
      <c r="D113" s="125"/>
      <c r="E113" s="126"/>
      <c r="F113" s="127" t="s">
        <v>99</v>
      </c>
      <c r="G113" s="121"/>
      <c r="H113" s="120">
        <v>222988.33</v>
      </c>
      <c r="I113" s="121"/>
      <c r="J113" s="52"/>
      <c r="K113" s="58"/>
      <c r="L113" s="59"/>
    </row>
    <row r="114" spans="1:14" ht="15.75" x14ac:dyDescent="0.25">
      <c r="A114" s="49">
        <v>5</v>
      </c>
      <c r="B114" s="107" t="s">
        <v>134</v>
      </c>
      <c r="C114" s="107"/>
      <c r="D114" s="107"/>
      <c r="E114" s="107"/>
      <c r="F114" s="106"/>
      <c r="G114" s="106"/>
      <c r="H114" s="106">
        <v>52075.25</v>
      </c>
      <c r="I114" s="106"/>
    </row>
    <row r="115" spans="1:14" ht="16.5" customHeight="1" thickBot="1" x14ac:dyDescent="0.3">
      <c r="A115" s="103" t="s">
        <v>49</v>
      </c>
      <c r="B115" s="104"/>
      <c r="C115" s="104"/>
      <c r="D115" s="104"/>
      <c r="E115" s="105"/>
      <c r="F115" s="101" t="s">
        <v>99</v>
      </c>
      <c r="G115" s="102"/>
      <c r="H115" s="101">
        <f>SUM(H110:I114)</f>
        <v>330535.98</v>
      </c>
      <c r="I115" s="102"/>
    </row>
    <row r="116" spans="1:14" ht="16.5" customHeight="1" x14ac:dyDescent="0.25">
      <c r="A116" s="27"/>
      <c r="B116" s="27"/>
      <c r="C116" s="27"/>
      <c r="D116" s="27"/>
      <c r="E116" s="27"/>
      <c r="F116" s="24"/>
      <c r="G116" s="24"/>
      <c r="H116" s="24"/>
      <c r="I116" s="24"/>
    </row>
    <row r="117" spans="1:14" ht="35.25" customHeight="1" thickBot="1" x14ac:dyDescent="0.3">
      <c r="A117" s="123" t="s">
        <v>100</v>
      </c>
      <c r="B117" s="123"/>
      <c r="C117" s="123"/>
      <c r="D117" s="123"/>
      <c r="E117" s="123"/>
      <c r="F117" s="123"/>
      <c r="G117" s="123"/>
      <c r="H117" s="123"/>
      <c r="I117" s="123"/>
      <c r="J117" s="123"/>
    </row>
    <row r="118" spans="1:14" ht="32.25" thickBot="1" x14ac:dyDescent="0.3">
      <c r="A118" s="8" t="s">
        <v>5</v>
      </c>
      <c r="B118" s="80" t="s">
        <v>24</v>
      </c>
      <c r="C118" s="81"/>
      <c r="D118" s="81"/>
      <c r="E118" s="82"/>
      <c r="F118" s="9" t="s">
        <v>101</v>
      </c>
      <c r="G118" s="80" t="s">
        <v>102</v>
      </c>
      <c r="H118" s="82"/>
      <c r="I118" s="80" t="s">
        <v>55</v>
      </c>
      <c r="J118" s="82"/>
    </row>
    <row r="119" spans="1:14" ht="16.5" thickBot="1" x14ac:dyDescent="0.3">
      <c r="A119" s="10"/>
      <c r="B119" s="80">
        <v>1</v>
      </c>
      <c r="C119" s="81"/>
      <c r="D119" s="81"/>
      <c r="E119" s="82"/>
      <c r="F119" s="11">
        <v>2</v>
      </c>
      <c r="G119" s="80">
        <v>3</v>
      </c>
      <c r="H119" s="82"/>
      <c r="I119" s="80">
        <v>4</v>
      </c>
      <c r="J119" s="82"/>
    </row>
    <row r="120" spans="1:14" ht="16.5" thickBot="1" x14ac:dyDescent="0.3">
      <c r="A120" s="17">
        <v>1</v>
      </c>
      <c r="B120" s="86" t="s">
        <v>135</v>
      </c>
      <c r="C120" s="87"/>
      <c r="D120" s="87"/>
      <c r="E120" s="88"/>
      <c r="F120" s="18"/>
      <c r="G120" s="99"/>
      <c r="H120" s="100"/>
      <c r="I120" s="80">
        <v>59855</v>
      </c>
      <c r="J120" s="82"/>
    </row>
    <row r="121" spans="1:14" ht="16.5" customHeight="1" thickBot="1" x14ac:dyDescent="0.3">
      <c r="A121" s="17">
        <v>2</v>
      </c>
      <c r="B121" s="83" t="s">
        <v>118</v>
      </c>
      <c r="C121" s="84"/>
      <c r="D121" s="84"/>
      <c r="E121" s="85"/>
      <c r="F121" s="18"/>
      <c r="G121" s="99"/>
      <c r="H121" s="100"/>
      <c r="I121" s="80">
        <v>0</v>
      </c>
      <c r="J121" s="82"/>
    </row>
    <row r="122" spans="1:14" ht="16.5" customHeight="1" thickBot="1" x14ac:dyDescent="0.3">
      <c r="A122" s="17">
        <v>3</v>
      </c>
      <c r="B122" s="83" t="s">
        <v>136</v>
      </c>
      <c r="C122" s="84"/>
      <c r="D122" s="84"/>
      <c r="E122" s="85"/>
      <c r="F122" s="18"/>
      <c r="G122" s="99"/>
      <c r="H122" s="100"/>
      <c r="I122" s="80"/>
      <c r="J122" s="82"/>
    </row>
    <row r="123" spans="1:14" ht="16.5" thickBot="1" x14ac:dyDescent="0.3">
      <c r="A123" s="44">
        <v>4</v>
      </c>
      <c r="B123" s="89" t="s">
        <v>121</v>
      </c>
      <c r="C123" s="90"/>
      <c r="D123" s="90"/>
      <c r="E123" s="128"/>
      <c r="F123" s="18"/>
      <c r="G123" s="99"/>
      <c r="H123" s="100"/>
      <c r="I123" s="80">
        <v>0</v>
      </c>
      <c r="J123" s="82"/>
    </row>
    <row r="124" spans="1:14" ht="16.5" customHeight="1" thickBot="1" x14ac:dyDescent="0.3">
      <c r="A124" s="83" t="s">
        <v>49</v>
      </c>
      <c r="B124" s="104"/>
      <c r="C124" s="104"/>
      <c r="D124" s="104"/>
      <c r="E124" s="105"/>
      <c r="F124" s="18"/>
      <c r="G124" s="80" t="s">
        <v>20</v>
      </c>
      <c r="H124" s="82"/>
      <c r="I124" s="80">
        <f>SUM(I120:J123)</f>
        <v>59855</v>
      </c>
      <c r="J124" s="82"/>
    </row>
    <row r="126" spans="1:14" x14ac:dyDescent="0.25">
      <c r="B126" s="29" t="s">
        <v>117</v>
      </c>
    </row>
    <row r="127" spans="1:14" x14ac:dyDescent="0.25">
      <c r="N127" s="55"/>
    </row>
    <row r="128" spans="1:14" x14ac:dyDescent="0.25">
      <c r="J128" s="46">
        <f>J126+I124+H115+I105+I95+I87+J81+I70+J58+I50+I29+I19</f>
        <v>10832587.32</v>
      </c>
      <c r="L128" s="58">
        <v>10832587.32</v>
      </c>
      <c r="M128" s="59"/>
    </row>
    <row r="129" spans="12:12" x14ac:dyDescent="0.25">
      <c r="L129" s="46">
        <f>L128-J128</f>
        <v>0</v>
      </c>
    </row>
  </sheetData>
  <mergeCells count="275">
    <mergeCell ref="B103:E103"/>
    <mergeCell ref="F103:G103"/>
    <mergeCell ref="I103:J103"/>
    <mergeCell ref="B112:E112"/>
    <mergeCell ref="F112:G112"/>
    <mergeCell ref="H112:I112"/>
    <mergeCell ref="A43:A44"/>
    <mergeCell ref="I35:J35"/>
    <mergeCell ref="B35:F35"/>
    <mergeCell ref="B37:F37"/>
    <mergeCell ref="B43:F43"/>
    <mergeCell ref="B44:F44"/>
    <mergeCell ref="G43:H44"/>
    <mergeCell ref="I43:J44"/>
    <mergeCell ref="B45:F45"/>
    <mergeCell ref="G45:H45"/>
    <mergeCell ref="I45:J45"/>
    <mergeCell ref="B41:F41"/>
    <mergeCell ref="G41:H41"/>
    <mergeCell ref="I41:J41"/>
    <mergeCell ref="B42:F42"/>
    <mergeCell ref="G42:H42"/>
    <mergeCell ref="I42:J42"/>
    <mergeCell ref="B48:F48"/>
    <mergeCell ref="A21:J21"/>
    <mergeCell ref="A24:J24"/>
    <mergeCell ref="B25:D25"/>
    <mergeCell ref="E25:F25"/>
    <mergeCell ref="B26:D26"/>
    <mergeCell ref="E26:F26"/>
    <mergeCell ref="I25:J25"/>
    <mergeCell ref="B40:F40"/>
    <mergeCell ref="G40:H40"/>
    <mergeCell ref="I40:J40"/>
    <mergeCell ref="B36:F36"/>
    <mergeCell ref="G36:H36"/>
    <mergeCell ref="I36:J36"/>
    <mergeCell ref="A1:J1"/>
    <mergeCell ref="A2:J2"/>
    <mergeCell ref="A3:J3"/>
    <mergeCell ref="A5:J5"/>
    <mergeCell ref="A6:J6"/>
    <mergeCell ref="A9:J9"/>
    <mergeCell ref="B10:C12"/>
    <mergeCell ref="I10:J12"/>
    <mergeCell ref="A10:A12"/>
    <mergeCell ref="D10:D12"/>
    <mergeCell ref="E10:H10"/>
    <mergeCell ref="E11:E12"/>
    <mergeCell ref="F11:H11"/>
    <mergeCell ref="I4:J4"/>
    <mergeCell ref="A19:C19"/>
    <mergeCell ref="I14:J14"/>
    <mergeCell ref="I13:J13"/>
    <mergeCell ref="I15:J15"/>
    <mergeCell ref="I29:J29"/>
    <mergeCell ref="E29:F29"/>
    <mergeCell ref="A29:D29"/>
    <mergeCell ref="A38:A39"/>
    <mergeCell ref="B38:F38"/>
    <mergeCell ref="B39:F39"/>
    <mergeCell ref="I26:J26"/>
    <mergeCell ref="B27:D27"/>
    <mergeCell ref="B28:D28"/>
    <mergeCell ref="E27:F27"/>
    <mergeCell ref="E28:F28"/>
    <mergeCell ref="I27:J27"/>
    <mergeCell ref="I28:J28"/>
    <mergeCell ref="G37:H37"/>
    <mergeCell ref="I37:J37"/>
    <mergeCell ref="G38:H39"/>
    <mergeCell ref="I38:J39"/>
    <mergeCell ref="A31:J31"/>
    <mergeCell ref="A34:J34"/>
    <mergeCell ref="G35:H35"/>
    <mergeCell ref="G48:H48"/>
    <mergeCell ref="I48:J48"/>
    <mergeCell ref="B49:F49"/>
    <mergeCell ref="G49:H49"/>
    <mergeCell ref="I49:J49"/>
    <mergeCell ref="B46:F46"/>
    <mergeCell ref="G46:H46"/>
    <mergeCell ref="I46:J46"/>
    <mergeCell ref="B47:F47"/>
    <mergeCell ref="G47:H47"/>
    <mergeCell ref="I47:J47"/>
    <mergeCell ref="A50:F50"/>
    <mergeCell ref="A60:J60"/>
    <mergeCell ref="B64:D64"/>
    <mergeCell ref="E64:F64"/>
    <mergeCell ref="G64:H64"/>
    <mergeCell ref="I64:J64"/>
    <mergeCell ref="B65:D65"/>
    <mergeCell ref="E65:F65"/>
    <mergeCell ref="G65:H65"/>
    <mergeCell ref="F56:G56"/>
    <mergeCell ref="H56:I56"/>
    <mergeCell ref="B57:E57"/>
    <mergeCell ref="F57:G57"/>
    <mergeCell ref="H57:I57"/>
    <mergeCell ref="F58:G58"/>
    <mergeCell ref="H58:I58"/>
    <mergeCell ref="A58:E58"/>
    <mergeCell ref="G50:H50"/>
    <mergeCell ref="I50:J50"/>
    <mergeCell ref="A52:J52"/>
    <mergeCell ref="B55:E55"/>
    <mergeCell ref="F55:G55"/>
    <mergeCell ref="H55:I55"/>
    <mergeCell ref="B56:E56"/>
    <mergeCell ref="I65:J65"/>
    <mergeCell ref="B66:D66"/>
    <mergeCell ref="E66:F66"/>
    <mergeCell ref="G66:H66"/>
    <mergeCell ref="I66:J66"/>
    <mergeCell ref="B67:D67"/>
    <mergeCell ref="E67:F67"/>
    <mergeCell ref="G67:H67"/>
    <mergeCell ref="I67:J67"/>
    <mergeCell ref="B78:D78"/>
    <mergeCell ref="F78:G78"/>
    <mergeCell ref="H78:I78"/>
    <mergeCell ref="B68:D68"/>
    <mergeCell ref="E68:F68"/>
    <mergeCell ref="G68:H68"/>
    <mergeCell ref="I68:J68"/>
    <mergeCell ref="B69:D69"/>
    <mergeCell ref="E69:F69"/>
    <mergeCell ref="G69:H69"/>
    <mergeCell ref="I69:J69"/>
    <mergeCell ref="A72:J72"/>
    <mergeCell ref="A75:J75"/>
    <mergeCell ref="B76:D76"/>
    <mergeCell ref="F76:G76"/>
    <mergeCell ref="H76:I76"/>
    <mergeCell ref="B77:D77"/>
    <mergeCell ref="F77:G77"/>
    <mergeCell ref="G70:H70"/>
    <mergeCell ref="I70:J70"/>
    <mergeCell ref="E70:F70"/>
    <mergeCell ref="A70:D70"/>
    <mergeCell ref="H77:I77"/>
    <mergeCell ref="B86:D86"/>
    <mergeCell ref="E86:F86"/>
    <mergeCell ref="G86:H86"/>
    <mergeCell ref="I86:J86"/>
    <mergeCell ref="I87:J87"/>
    <mergeCell ref="B79:D79"/>
    <mergeCell ref="F79:G79"/>
    <mergeCell ref="H79:I79"/>
    <mergeCell ref="B80:D80"/>
    <mergeCell ref="F80:G80"/>
    <mergeCell ref="H80:I80"/>
    <mergeCell ref="F81:G81"/>
    <mergeCell ref="H81:I81"/>
    <mergeCell ref="B81:D81"/>
    <mergeCell ref="A83:J83"/>
    <mergeCell ref="I84:J84"/>
    <mergeCell ref="I85:J85"/>
    <mergeCell ref="G84:H84"/>
    <mergeCell ref="G85:H85"/>
    <mergeCell ref="E84:F84"/>
    <mergeCell ref="E85:F85"/>
    <mergeCell ref="B84:D84"/>
    <mergeCell ref="B85:D85"/>
    <mergeCell ref="D95:E95"/>
    <mergeCell ref="A95:C95"/>
    <mergeCell ref="F97:G97"/>
    <mergeCell ref="I97:J97"/>
    <mergeCell ref="E87:F87"/>
    <mergeCell ref="G87:H87"/>
    <mergeCell ref="A87:D87"/>
    <mergeCell ref="I89:J89"/>
    <mergeCell ref="I90:J90"/>
    <mergeCell ref="F89:G89"/>
    <mergeCell ref="D89:E89"/>
    <mergeCell ref="B89:C89"/>
    <mergeCell ref="B90:C90"/>
    <mergeCell ref="I93:J93"/>
    <mergeCell ref="I94:J94"/>
    <mergeCell ref="D90:E90"/>
    <mergeCell ref="F90:G90"/>
    <mergeCell ref="B91:C91"/>
    <mergeCell ref="I91:J91"/>
    <mergeCell ref="I92:J92"/>
    <mergeCell ref="D92:E92"/>
    <mergeCell ref="I124:J124"/>
    <mergeCell ref="B120:E120"/>
    <mergeCell ref="A124:E124"/>
    <mergeCell ref="G124:H124"/>
    <mergeCell ref="A96:J96"/>
    <mergeCell ref="B102:E102"/>
    <mergeCell ref="F102:G102"/>
    <mergeCell ref="I102:J102"/>
    <mergeCell ref="B119:E119"/>
    <mergeCell ref="G119:H119"/>
    <mergeCell ref="I119:J119"/>
    <mergeCell ref="G120:H120"/>
    <mergeCell ref="I120:J120"/>
    <mergeCell ref="A107:J107"/>
    <mergeCell ref="A117:J117"/>
    <mergeCell ref="I118:J118"/>
    <mergeCell ref="B99:E99"/>
    <mergeCell ref="B113:E113"/>
    <mergeCell ref="F113:G113"/>
    <mergeCell ref="H113:I113"/>
    <mergeCell ref="B123:E123"/>
    <mergeCell ref="G123:H123"/>
    <mergeCell ref="I123:J123"/>
    <mergeCell ref="A105:E105"/>
    <mergeCell ref="B13:C13"/>
    <mergeCell ref="B14:C14"/>
    <mergeCell ref="B15:C15"/>
    <mergeCell ref="B16:C16"/>
    <mergeCell ref="B17:C17"/>
    <mergeCell ref="B18:C18"/>
    <mergeCell ref="B108:E108"/>
    <mergeCell ref="F108:G108"/>
    <mergeCell ref="H108:I108"/>
    <mergeCell ref="I100:J100"/>
    <mergeCell ref="I101:J101"/>
    <mergeCell ref="I105:J105"/>
    <mergeCell ref="I98:J98"/>
    <mergeCell ref="F98:G98"/>
    <mergeCell ref="B100:E100"/>
    <mergeCell ref="D93:E93"/>
    <mergeCell ref="D94:E94"/>
    <mergeCell ref="F91:G91"/>
    <mergeCell ref="F92:G92"/>
    <mergeCell ref="F93:G93"/>
    <mergeCell ref="F94:G94"/>
    <mergeCell ref="B97:E97"/>
    <mergeCell ref="B98:E98"/>
    <mergeCell ref="F99:G99"/>
    <mergeCell ref="B122:E122"/>
    <mergeCell ref="G122:H122"/>
    <mergeCell ref="B118:E118"/>
    <mergeCell ref="G118:H118"/>
    <mergeCell ref="F111:G111"/>
    <mergeCell ref="F115:G115"/>
    <mergeCell ref="H110:I110"/>
    <mergeCell ref="H111:I111"/>
    <mergeCell ref="H115:I115"/>
    <mergeCell ref="A115:E115"/>
    <mergeCell ref="I122:J122"/>
    <mergeCell ref="B121:E121"/>
    <mergeCell ref="G121:H121"/>
    <mergeCell ref="I121:J121"/>
    <mergeCell ref="H114:I114"/>
    <mergeCell ref="F114:G114"/>
    <mergeCell ref="B114:E114"/>
    <mergeCell ref="I16:J16"/>
    <mergeCell ref="I17:J17"/>
    <mergeCell ref="I18:J18"/>
    <mergeCell ref="I19:J19"/>
    <mergeCell ref="B109:E109"/>
    <mergeCell ref="F109:G109"/>
    <mergeCell ref="H109:I109"/>
    <mergeCell ref="B110:E110"/>
    <mergeCell ref="B111:E111"/>
    <mergeCell ref="F110:G110"/>
    <mergeCell ref="I99:J99"/>
    <mergeCell ref="B104:E104"/>
    <mergeCell ref="F104:G104"/>
    <mergeCell ref="I104:J104"/>
    <mergeCell ref="B92:C92"/>
    <mergeCell ref="B93:C93"/>
    <mergeCell ref="B94:C94"/>
    <mergeCell ref="D91:E91"/>
    <mergeCell ref="B101:E101"/>
    <mergeCell ref="F100:G100"/>
    <mergeCell ref="F101:G101"/>
    <mergeCell ref="F105:G105"/>
    <mergeCell ref="I95:J95"/>
    <mergeCell ref="F95:G95"/>
  </mergeCells>
  <pageMargins left="0.7" right="0.16" top="0.75" bottom="0.31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9"/>
  <sheetViews>
    <sheetView topLeftCell="A111" workbookViewId="0">
      <selection activeCell="N123" sqref="N123"/>
    </sheetView>
  </sheetViews>
  <sheetFormatPr defaultColWidth="9.140625" defaultRowHeight="15" x14ac:dyDescent="0.25"/>
  <cols>
    <col min="1" max="1" width="4.5703125" style="29" customWidth="1"/>
    <col min="2" max="2" width="12.42578125" style="29" customWidth="1"/>
    <col min="3" max="4" width="9.140625" style="29"/>
    <col min="5" max="5" width="11.7109375" style="29" bestFit="1" customWidth="1"/>
    <col min="6" max="7" width="9.140625" style="29"/>
    <col min="8" max="8" width="10.85546875" style="29" customWidth="1"/>
    <col min="9" max="9" width="8.140625" style="29" customWidth="1"/>
    <col min="10" max="10" width="11.85546875" style="29" customWidth="1"/>
    <col min="11" max="11" width="12.5703125" style="29" customWidth="1"/>
    <col min="12" max="12" width="14.7109375" style="29" customWidth="1"/>
    <col min="13" max="13" width="9.140625" style="29"/>
    <col min="14" max="14" width="22.28515625" style="29" customWidth="1"/>
    <col min="15" max="16384" width="9.140625" style="29"/>
  </cols>
  <sheetData>
    <row r="1" spans="1:10" ht="17.25" customHeight="1" x14ac:dyDescent="0.25">
      <c r="A1" s="159" t="s">
        <v>0</v>
      </c>
      <c r="B1" s="159"/>
      <c r="C1" s="159"/>
      <c r="D1" s="159"/>
      <c r="E1" s="159"/>
      <c r="F1" s="159"/>
      <c r="G1" s="159"/>
      <c r="H1" s="159"/>
      <c r="I1" s="159"/>
      <c r="J1" s="159"/>
    </row>
    <row r="2" spans="1:10" ht="17.25" customHeight="1" x14ac:dyDescent="0.25">
      <c r="A2" s="159" t="s">
        <v>112</v>
      </c>
      <c r="B2" s="159"/>
      <c r="C2" s="159"/>
      <c r="D2" s="159"/>
      <c r="E2" s="159"/>
      <c r="F2" s="159"/>
      <c r="G2" s="159"/>
      <c r="H2" s="159"/>
      <c r="I2" s="159"/>
      <c r="J2" s="159"/>
    </row>
    <row r="3" spans="1:10" ht="17.25" customHeight="1" x14ac:dyDescent="0.25">
      <c r="A3" s="159" t="s">
        <v>119</v>
      </c>
      <c r="B3" s="159"/>
      <c r="C3" s="159"/>
      <c r="D3" s="159"/>
      <c r="E3" s="159"/>
      <c r="F3" s="159"/>
      <c r="G3" s="159"/>
      <c r="H3" s="159"/>
      <c r="I3" s="159"/>
      <c r="J3" s="159"/>
    </row>
    <row r="4" spans="1:10" ht="17.25" x14ac:dyDescent="0.25">
      <c r="A4" s="1"/>
      <c r="I4" s="172" t="s">
        <v>141</v>
      </c>
      <c r="J4" s="172"/>
    </row>
    <row r="5" spans="1:10" ht="58.5" customHeight="1" x14ac:dyDescent="0.3">
      <c r="A5" s="160" t="s">
        <v>130</v>
      </c>
      <c r="B5" s="160"/>
      <c r="C5" s="160"/>
      <c r="D5" s="160"/>
      <c r="E5" s="160"/>
      <c r="F5" s="160"/>
      <c r="G5" s="160"/>
      <c r="H5" s="160"/>
      <c r="I5" s="160"/>
      <c r="J5" s="160"/>
    </row>
    <row r="6" spans="1:10" ht="17.25" x14ac:dyDescent="0.25">
      <c r="A6" s="133" t="s">
        <v>1</v>
      </c>
      <c r="B6" s="133"/>
      <c r="C6" s="133"/>
      <c r="D6" s="133"/>
      <c r="E6" s="133"/>
      <c r="F6" s="133"/>
      <c r="G6" s="133"/>
      <c r="H6" s="133"/>
      <c r="I6" s="133"/>
      <c r="J6" s="133"/>
    </row>
    <row r="7" spans="1:10" ht="17.25" x14ac:dyDescent="0.25">
      <c r="A7" s="3" t="s">
        <v>2</v>
      </c>
    </row>
    <row r="8" spans="1:10" ht="17.25" x14ac:dyDescent="0.25">
      <c r="A8" s="3" t="s">
        <v>3</v>
      </c>
    </row>
    <row r="9" spans="1:10" ht="18" thickBot="1" x14ac:dyDescent="0.3">
      <c r="A9" s="161" t="s">
        <v>4</v>
      </c>
      <c r="B9" s="161"/>
      <c r="C9" s="161"/>
      <c r="D9" s="161"/>
      <c r="E9" s="161"/>
      <c r="F9" s="161"/>
      <c r="G9" s="161"/>
      <c r="H9" s="161"/>
      <c r="I9" s="161"/>
      <c r="J9" s="161"/>
    </row>
    <row r="10" spans="1:10" ht="30" customHeight="1" thickBot="1" x14ac:dyDescent="0.3">
      <c r="A10" s="168" t="s">
        <v>5</v>
      </c>
      <c r="B10" s="162" t="s">
        <v>6</v>
      </c>
      <c r="C10" s="163"/>
      <c r="D10" s="168" t="s">
        <v>7</v>
      </c>
      <c r="E10" s="108" t="s">
        <v>8</v>
      </c>
      <c r="F10" s="171"/>
      <c r="G10" s="171"/>
      <c r="H10" s="109"/>
      <c r="I10" s="162" t="s">
        <v>9</v>
      </c>
      <c r="J10" s="163"/>
    </row>
    <row r="11" spans="1:10" ht="15.75" thickBot="1" x14ac:dyDescent="0.3">
      <c r="A11" s="169"/>
      <c r="B11" s="164"/>
      <c r="C11" s="165"/>
      <c r="D11" s="169"/>
      <c r="E11" s="168" t="s">
        <v>10</v>
      </c>
      <c r="F11" s="108" t="s">
        <v>106</v>
      </c>
      <c r="G11" s="171"/>
      <c r="H11" s="109"/>
      <c r="I11" s="164"/>
      <c r="J11" s="165"/>
    </row>
    <row r="12" spans="1:10" ht="62.25" customHeight="1" thickBot="1" x14ac:dyDescent="0.3">
      <c r="A12" s="170"/>
      <c r="B12" s="166"/>
      <c r="C12" s="167"/>
      <c r="D12" s="170"/>
      <c r="E12" s="170"/>
      <c r="F12" s="69" t="s">
        <v>11</v>
      </c>
      <c r="G12" s="69" t="s">
        <v>12</v>
      </c>
      <c r="H12" s="69" t="s">
        <v>13</v>
      </c>
      <c r="I12" s="166"/>
      <c r="J12" s="167"/>
    </row>
    <row r="13" spans="1:10" ht="15.75" thickBot="1" x14ac:dyDescent="0.3">
      <c r="A13" s="70">
        <v>1</v>
      </c>
      <c r="B13" s="108">
        <v>2</v>
      </c>
      <c r="C13" s="109"/>
      <c r="D13" s="69">
        <v>3</v>
      </c>
      <c r="E13" s="69">
        <v>4</v>
      </c>
      <c r="F13" s="69">
        <v>5</v>
      </c>
      <c r="G13" s="69">
        <v>6</v>
      </c>
      <c r="H13" s="69">
        <v>7</v>
      </c>
      <c r="I13" s="108">
        <v>8</v>
      </c>
      <c r="J13" s="109"/>
    </row>
    <row r="14" spans="1:10" ht="15.75" thickBot="1" x14ac:dyDescent="0.3">
      <c r="A14" s="6">
        <v>1</v>
      </c>
      <c r="B14" s="110" t="s">
        <v>14</v>
      </c>
      <c r="C14" s="111"/>
      <c r="D14" s="66">
        <v>1</v>
      </c>
      <c r="E14" s="33">
        <v>30000</v>
      </c>
      <c r="F14" s="33">
        <v>27000</v>
      </c>
      <c r="G14" s="34"/>
      <c r="H14" s="33">
        <f>E14-F14-G14</f>
        <v>3000</v>
      </c>
      <c r="I14" s="74">
        <f>E14*12*D14</f>
        <v>360000</v>
      </c>
      <c r="J14" s="75"/>
    </row>
    <row r="15" spans="1:10" ht="15.75" thickBot="1" x14ac:dyDescent="0.3">
      <c r="A15" s="6">
        <v>2</v>
      </c>
      <c r="B15" s="110" t="s">
        <v>15</v>
      </c>
      <c r="C15" s="111"/>
      <c r="D15" s="66">
        <v>1</v>
      </c>
      <c r="E15" s="33">
        <v>21600</v>
      </c>
      <c r="F15" s="33">
        <v>21600</v>
      </c>
      <c r="G15" s="34">
        <v>0</v>
      </c>
      <c r="H15" s="33">
        <f t="shared" ref="H15:H18" si="0">E15-F15-G15</f>
        <v>0</v>
      </c>
      <c r="I15" s="74">
        <f>E15*12*D15</f>
        <v>259200</v>
      </c>
      <c r="J15" s="75"/>
    </row>
    <row r="16" spans="1:10" ht="26.25" customHeight="1" thickBot="1" x14ac:dyDescent="0.3">
      <c r="A16" s="6">
        <v>3</v>
      </c>
      <c r="B16" s="110" t="s">
        <v>16</v>
      </c>
      <c r="C16" s="111"/>
      <c r="D16" s="66">
        <v>14.13</v>
      </c>
      <c r="E16" s="33">
        <v>30510.54</v>
      </c>
      <c r="F16" s="33">
        <v>18274.79</v>
      </c>
      <c r="G16" s="33">
        <v>1388.3</v>
      </c>
      <c r="H16" s="33">
        <f t="shared" si="0"/>
        <v>10847.45</v>
      </c>
      <c r="I16" s="74">
        <f>E16*12*D16+1.11</f>
        <v>5173368.2724000001</v>
      </c>
      <c r="J16" s="75"/>
    </row>
    <row r="17" spans="1:12" ht="25.5" customHeight="1" thickBot="1" x14ac:dyDescent="0.3">
      <c r="A17" s="6">
        <v>4</v>
      </c>
      <c r="B17" s="110" t="s">
        <v>17</v>
      </c>
      <c r="C17" s="111"/>
      <c r="D17" s="66">
        <v>1</v>
      </c>
      <c r="E17" s="33">
        <v>19201.849999999999</v>
      </c>
      <c r="F17" s="33">
        <v>16595.5</v>
      </c>
      <c r="G17" s="33">
        <v>694</v>
      </c>
      <c r="H17" s="33">
        <f t="shared" si="0"/>
        <v>1912.3499999999985</v>
      </c>
      <c r="I17" s="74">
        <f>E17*12*D17</f>
        <v>230422.19999999998</v>
      </c>
      <c r="J17" s="75"/>
    </row>
    <row r="18" spans="1:12" ht="27" customHeight="1" thickBot="1" x14ac:dyDescent="0.3">
      <c r="A18" s="32">
        <v>5</v>
      </c>
      <c r="B18" s="112" t="s">
        <v>18</v>
      </c>
      <c r="C18" s="113"/>
      <c r="D18" s="36">
        <v>5.5</v>
      </c>
      <c r="E18" s="37">
        <v>17385.21</v>
      </c>
      <c r="F18" s="37">
        <v>15340.64</v>
      </c>
      <c r="G18" s="37">
        <v>1389</v>
      </c>
      <c r="H18" s="33">
        <f t="shared" si="0"/>
        <v>655.56999999999971</v>
      </c>
      <c r="I18" s="76">
        <f>E18*12*D18</f>
        <v>1147423.8599999999</v>
      </c>
      <c r="J18" s="77"/>
    </row>
    <row r="19" spans="1:12" ht="15.75" customHeight="1" thickBot="1" x14ac:dyDescent="0.3">
      <c r="A19" s="143" t="s">
        <v>19</v>
      </c>
      <c r="B19" s="144"/>
      <c r="C19" s="145"/>
      <c r="D19" s="71">
        <f>D14+D15+D16+D17+D18</f>
        <v>22.630000000000003</v>
      </c>
      <c r="E19" s="39" t="s">
        <v>99</v>
      </c>
      <c r="F19" s="39" t="s">
        <v>20</v>
      </c>
      <c r="G19" s="39" t="s">
        <v>20</v>
      </c>
      <c r="H19" s="39" t="s">
        <v>20</v>
      </c>
      <c r="I19" s="78">
        <f>I14+I15+I16+I17+I18</f>
        <v>7170414.3323999997</v>
      </c>
      <c r="J19" s="79"/>
      <c r="K19" s="58">
        <v>7170414.3300000001</v>
      </c>
      <c r="L19" s="59"/>
    </row>
    <row r="20" spans="1:12" x14ac:dyDescent="0.25">
      <c r="A20" s="35"/>
      <c r="B20" s="35"/>
      <c r="C20" s="13"/>
      <c r="D20" s="13"/>
      <c r="E20" s="13"/>
      <c r="F20" s="13"/>
      <c r="G20" s="13"/>
      <c r="H20" s="13"/>
      <c r="I20" s="13"/>
      <c r="J20" s="14"/>
      <c r="K20" s="47">
        <f>K19-I19</f>
        <v>-2.3999996483325958E-3</v>
      </c>
      <c r="L20" s="47"/>
    </row>
    <row r="21" spans="1:12" ht="17.25" x14ac:dyDescent="0.25">
      <c r="A21" s="133" t="s">
        <v>1</v>
      </c>
      <c r="B21" s="133"/>
      <c r="C21" s="133"/>
      <c r="D21" s="133"/>
      <c r="E21" s="133"/>
      <c r="F21" s="133"/>
      <c r="G21" s="133"/>
      <c r="H21" s="133"/>
      <c r="I21" s="133"/>
      <c r="J21" s="133"/>
    </row>
    <row r="22" spans="1:12" ht="17.25" x14ac:dyDescent="0.25">
      <c r="A22" s="3" t="s">
        <v>21</v>
      </c>
      <c r="F22" s="29">
        <v>112</v>
      </c>
    </row>
    <row r="23" spans="1:12" ht="17.25" x14ac:dyDescent="0.25">
      <c r="A23" s="3" t="s">
        <v>22</v>
      </c>
      <c r="F23" s="29" t="s">
        <v>110</v>
      </c>
    </row>
    <row r="24" spans="1:12" ht="32.25" customHeight="1" thickBot="1" x14ac:dyDescent="0.3">
      <c r="A24" s="123" t="s">
        <v>23</v>
      </c>
      <c r="B24" s="123"/>
      <c r="C24" s="123"/>
      <c r="D24" s="123"/>
      <c r="E24" s="123"/>
      <c r="F24" s="123"/>
      <c r="G24" s="123"/>
      <c r="H24" s="123"/>
      <c r="I24" s="123"/>
      <c r="J24" s="123"/>
    </row>
    <row r="25" spans="1:12" ht="67.5" customHeight="1" thickBot="1" x14ac:dyDescent="0.3">
      <c r="A25" s="8" t="s">
        <v>5</v>
      </c>
      <c r="B25" s="80" t="s">
        <v>24</v>
      </c>
      <c r="C25" s="81"/>
      <c r="D25" s="82"/>
      <c r="E25" s="80" t="s">
        <v>25</v>
      </c>
      <c r="F25" s="82"/>
      <c r="G25" s="62" t="s">
        <v>26</v>
      </c>
      <c r="H25" s="62" t="s">
        <v>27</v>
      </c>
      <c r="I25" s="80" t="s">
        <v>28</v>
      </c>
      <c r="J25" s="82"/>
    </row>
    <row r="26" spans="1:12" ht="16.5" thickBot="1" x14ac:dyDescent="0.3">
      <c r="A26" s="10">
        <v>1</v>
      </c>
      <c r="B26" s="80">
        <v>2</v>
      </c>
      <c r="C26" s="81"/>
      <c r="D26" s="82"/>
      <c r="E26" s="80">
        <v>3</v>
      </c>
      <c r="F26" s="82"/>
      <c r="G26" s="65">
        <v>4</v>
      </c>
      <c r="H26" s="65">
        <v>5</v>
      </c>
      <c r="I26" s="80">
        <v>6</v>
      </c>
      <c r="J26" s="82"/>
    </row>
    <row r="27" spans="1:12" ht="15.75" hidden="1" thickBot="1" x14ac:dyDescent="0.3">
      <c r="A27" s="63">
        <v>1</v>
      </c>
      <c r="B27" s="149" t="s">
        <v>111</v>
      </c>
      <c r="C27" s="150"/>
      <c r="D27" s="151"/>
      <c r="E27" s="99"/>
      <c r="F27" s="100"/>
      <c r="G27" s="18"/>
      <c r="H27" s="18"/>
      <c r="I27" s="99"/>
      <c r="J27" s="100"/>
    </row>
    <row r="28" spans="1:12" ht="15.75" thickBot="1" x14ac:dyDescent="0.3">
      <c r="A28" s="63">
        <v>1</v>
      </c>
      <c r="B28" s="149" t="s">
        <v>116</v>
      </c>
      <c r="C28" s="150"/>
      <c r="D28" s="151"/>
      <c r="E28" s="99"/>
      <c r="F28" s="100"/>
      <c r="G28" s="18"/>
      <c r="H28" s="18"/>
      <c r="I28" s="99">
        <v>10000</v>
      </c>
      <c r="J28" s="100"/>
    </row>
    <row r="29" spans="1:12" ht="16.5" customHeight="1" thickBot="1" x14ac:dyDescent="0.3">
      <c r="A29" s="83" t="s">
        <v>19</v>
      </c>
      <c r="B29" s="84"/>
      <c r="C29" s="84"/>
      <c r="D29" s="85"/>
      <c r="E29" s="80" t="s">
        <v>29</v>
      </c>
      <c r="F29" s="82"/>
      <c r="G29" s="12" t="s">
        <v>29</v>
      </c>
      <c r="H29" s="12" t="s">
        <v>29</v>
      </c>
      <c r="I29" s="80">
        <f>SUM(I27:J28)</f>
        <v>10000</v>
      </c>
      <c r="J29" s="82"/>
    </row>
    <row r="31" spans="1:12" ht="17.25" x14ac:dyDescent="0.25">
      <c r="A31" s="133" t="s">
        <v>30</v>
      </c>
      <c r="B31" s="133"/>
      <c r="C31" s="133"/>
      <c r="D31" s="133"/>
      <c r="E31" s="133"/>
      <c r="F31" s="133"/>
      <c r="G31" s="133"/>
      <c r="H31" s="133"/>
      <c r="I31" s="133"/>
      <c r="J31" s="133"/>
    </row>
    <row r="32" spans="1:12" ht="17.25" x14ac:dyDescent="0.25">
      <c r="A32" s="3" t="s">
        <v>31</v>
      </c>
    </row>
    <row r="33" spans="1:10" ht="17.25" x14ac:dyDescent="0.25">
      <c r="A33" s="3" t="s">
        <v>32</v>
      </c>
    </row>
    <row r="34" spans="1:10" ht="71.25" customHeight="1" thickBot="1" x14ac:dyDescent="0.3">
      <c r="A34" s="123" t="s">
        <v>33</v>
      </c>
      <c r="B34" s="123"/>
      <c r="C34" s="123"/>
      <c r="D34" s="123"/>
      <c r="E34" s="123"/>
      <c r="F34" s="123"/>
      <c r="G34" s="123"/>
      <c r="H34" s="123"/>
      <c r="I34" s="123"/>
      <c r="J34" s="123"/>
    </row>
    <row r="35" spans="1:10" ht="32.25" thickBot="1" x14ac:dyDescent="0.3">
      <c r="A35" s="8" t="s">
        <v>5</v>
      </c>
      <c r="B35" s="80" t="s">
        <v>34</v>
      </c>
      <c r="C35" s="81"/>
      <c r="D35" s="81"/>
      <c r="E35" s="81"/>
      <c r="F35" s="82"/>
      <c r="G35" s="80" t="s">
        <v>35</v>
      </c>
      <c r="H35" s="82"/>
      <c r="I35" s="80" t="s">
        <v>36</v>
      </c>
      <c r="J35" s="82"/>
    </row>
    <row r="36" spans="1:10" ht="16.5" thickBot="1" x14ac:dyDescent="0.3">
      <c r="A36" s="10">
        <v>1</v>
      </c>
      <c r="B36" s="80">
        <v>2</v>
      </c>
      <c r="C36" s="81"/>
      <c r="D36" s="81"/>
      <c r="E36" s="81"/>
      <c r="F36" s="82"/>
      <c r="G36" s="80">
        <v>3</v>
      </c>
      <c r="H36" s="82"/>
      <c r="I36" s="80">
        <v>4</v>
      </c>
      <c r="J36" s="82"/>
    </row>
    <row r="37" spans="1:10" ht="16.5" thickBot="1" x14ac:dyDescent="0.3">
      <c r="A37" s="17">
        <v>1</v>
      </c>
      <c r="B37" s="80" t="s">
        <v>37</v>
      </c>
      <c r="C37" s="81"/>
      <c r="D37" s="81"/>
      <c r="E37" s="81"/>
      <c r="F37" s="82"/>
      <c r="G37" s="80" t="s">
        <v>20</v>
      </c>
      <c r="H37" s="82"/>
      <c r="I37" s="94">
        <f>I38</f>
        <v>1577491.1543046357</v>
      </c>
      <c r="J37" s="95"/>
    </row>
    <row r="38" spans="1:10" ht="15.75" x14ac:dyDescent="0.25">
      <c r="A38" s="146"/>
      <c r="B38" s="120" t="s">
        <v>38</v>
      </c>
      <c r="C38" s="148"/>
      <c r="D38" s="148"/>
      <c r="E38" s="148"/>
      <c r="F38" s="121"/>
      <c r="G38" s="76">
        <f>I19</f>
        <v>7170414.3323999997</v>
      </c>
      <c r="H38" s="152"/>
      <c r="I38" s="155">
        <f>I50/30.2*22</f>
        <v>1577491.1543046357</v>
      </c>
      <c r="J38" s="156"/>
    </row>
    <row r="39" spans="1:10" ht="16.5" thickBot="1" x14ac:dyDescent="0.3">
      <c r="A39" s="147"/>
      <c r="B39" s="101" t="s">
        <v>39</v>
      </c>
      <c r="C39" s="134"/>
      <c r="D39" s="134"/>
      <c r="E39" s="134"/>
      <c r="F39" s="102"/>
      <c r="G39" s="153"/>
      <c r="H39" s="154"/>
      <c r="I39" s="157"/>
      <c r="J39" s="158"/>
    </row>
    <row r="40" spans="1:10" ht="16.5" thickBot="1" x14ac:dyDescent="0.3">
      <c r="A40" s="63"/>
      <c r="B40" s="80" t="s">
        <v>40</v>
      </c>
      <c r="C40" s="81"/>
      <c r="D40" s="81"/>
      <c r="E40" s="81"/>
      <c r="F40" s="82"/>
      <c r="G40" s="99"/>
      <c r="H40" s="100"/>
      <c r="I40" s="94"/>
      <c r="J40" s="95"/>
    </row>
    <row r="41" spans="1:10" ht="52.5" customHeight="1" thickBot="1" x14ac:dyDescent="0.3">
      <c r="A41" s="63"/>
      <c r="B41" s="80" t="s">
        <v>41</v>
      </c>
      <c r="C41" s="81"/>
      <c r="D41" s="81"/>
      <c r="E41" s="81"/>
      <c r="F41" s="82"/>
      <c r="G41" s="99"/>
      <c r="H41" s="100"/>
      <c r="I41" s="94"/>
      <c r="J41" s="95"/>
    </row>
    <row r="42" spans="1:10" ht="31.5" customHeight="1" thickBot="1" x14ac:dyDescent="0.3">
      <c r="A42" s="17">
        <v>2</v>
      </c>
      <c r="B42" s="80" t="s">
        <v>42</v>
      </c>
      <c r="C42" s="81"/>
      <c r="D42" s="81"/>
      <c r="E42" s="81"/>
      <c r="F42" s="82"/>
      <c r="G42" s="80" t="s">
        <v>20</v>
      </c>
      <c r="H42" s="82"/>
      <c r="I42" s="94">
        <f>I43+I46</f>
        <v>222282.84447019867</v>
      </c>
      <c r="J42" s="95"/>
    </row>
    <row r="43" spans="1:10" ht="15.75" x14ac:dyDescent="0.25">
      <c r="A43" s="146"/>
      <c r="B43" s="120" t="s">
        <v>38</v>
      </c>
      <c r="C43" s="148"/>
      <c r="D43" s="148"/>
      <c r="E43" s="148"/>
      <c r="F43" s="121"/>
      <c r="G43" s="76">
        <f>G38</f>
        <v>7170414.3323999997</v>
      </c>
      <c r="H43" s="152"/>
      <c r="I43" s="155">
        <f>I50/30.2*2.9</f>
        <v>207942.01579470199</v>
      </c>
      <c r="J43" s="156"/>
    </row>
    <row r="44" spans="1:10" ht="49.5" customHeight="1" thickBot="1" x14ac:dyDescent="0.3">
      <c r="A44" s="147"/>
      <c r="B44" s="101" t="s">
        <v>43</v>
      </c>
      <c r="C44" s="134"/>
      <c r="D44" s="134"/>
      <c r="E44" s="134"/>
      <c r="F44" s="102"/>
      <c r="G44" s="153"/>
      <c r="H44" s="154"/>
      <c r="I44" s="157"/>
      <c r="J44" s="158"/>
    </row>
    <row r="45" spans="1:10" ht="45.75" customHeight="1" thickBot="1" x14ac:dyDescent="0.3">
      <c r="A45" s="63"/>
      <c r="B45" s="80" t="s">
        <v>44</v>
      </c>
      <c r="C45" s="81"/>
      <c r="D45" s="81"/>
      <c r="E45" s="81"/>
      <c r="F45" s="82"/>
      <c r="G45" s="99"/>
      <c r="H45" s="100"/>
      <c r="I45" s="94"/>
      <c r="J45" s="95"/>
    </row>
    <row r="46" spans="1:10" ht="45" customHeight="1" thickBot="1" x14ac:dyDescent="0.3">
      <c r="A46" s="63"/>
      <c r="B46" s="80" t="s">
        <v>45</v>
      </c>
      <c r="C46" s="81"/>
      <c r="D46" s="81"/>
      <c r="E46" s="81"/>
      <c r="F46" s="82"/>
      <c r="G46" s="74">
        <f>G43</f>
        <v>7170414.3323999997</v>
      </c>
      <c r="H46" s="142"/>
      <c r="I46" s="94">
        <f>I50/30.2*0.2</f>
        <v>14340.82867549669</v>
      </c>
      <c r="J46" s="95"/>
    </row>
    <row r="47" spans="1:10" ht="63.75" customHeight="1" thickBot="1" x14ac:dyDescent="0.3">
      <c r="A47" s="63"/>
      <c r="B47" s="80" t="s">
        <v>46</v>
      </c>
      <c r="C47" s="81"/>
      <c r="D47" s="81"/>
      <c r="E47" s="81"/>
      <c r="F47" s="82"/>
      <c r="G47" s="99"/>
      <c r="H47" s="100"/>
      <c r="I47" s="94"/>
      <c r="J47" s="95"/>
    </row>
    <row r="48" spans="1:10" ht="65.25" customHeight="1" thickBot="1" x14ac:dyDescent="0.3">
      <c r="A48" s="63"/>
      <c r="B48" s="80" t="s">
        <v>47</v>
      </c>
      <c r="C48" s="81"/>
      <c r="D48" s="81"/>
      <c r="E48" s="81"/>
      <c r="F48" s="82"/>
      <c r="G48" s="99"/>
      <c r="H48" s="100"/>
      <c r="I48" s="94"/>
      <c r="J48" s="95"/>
    </row>
    <row r="49" spans="1:12" ht="46.5" customHeight="1" thickBot="1" x14ac:dyDescent="0.3">
      <c r="A49" s="17">
        <v>3</v>
      </c>
      <c r="B49" s="80" t="s">
        <v>48</v>
      </c>
      <c r="C49" s="81"/>
      <c r="D49" s="81"/>
      <c r="E49" s="81"/>
      <c r="F49" s="82"/>
      <c r="G49" s="74">
        <f>G46</f>
        <v>7170414.3323999997</v>
      </c>
      <c r="H49" s="142"/>
      <c r="I49" s="131">
        <f>I50/30.2*5.1</f>
        <v>365691.13122516556</v>
      </c>
      <c r="J49" s="132"/>
      <c r="K49" s="53"/>
      <c r="L49" s="54"/>
    </row>
    <row r="50" spans="1:12" ht="16.5" customHeight="1" thickBot="1" x14ac:dyDescent="0.3">
      <c r="A50" s="83" t="s">
        <v>49</v>
      </c>
      <c r="B50" s="84"/>
      <c r="C50" s="84"/>
      <c r="D50" s="84"/>
      <c r="E50" s="84"/>
      <c r="F50" s="85"/>
      <c r="G50" s="80" t="s">
        <v>20</v>
      </c>
      <c r="H50" s="82"/>
      <c r="I50" s="131">
        <v>2165465.13</v>
      </c>
      <c r="J50" s="132"/>
      <c r="K50" s="58"/>
      <c r="L50" s="59"/>
    </row>
    <row r="52" spans="1:12" ht="17.25" x14ac:dyDescent="0.25">
      <c r="A52" s="133" t="s">
        <v>50</v>
      </c>
      <c r="B52" s="133"/>
      <c r="C52" s="133"/>
      <c r="D52" s="133"/>
      <c r="E52" s="133"/>
      <c r="F52" s="133"/>
      <c r="G52" s="133"/>
      <c r="H52" s="133"/>
      <c r="I52" s="133"/>
      <c r="J52" s="133"/>
    </row>
    <row r="53" spans="1:12" ht="17.25" x14ac:dyDescent="0.25">
      <c r="A53" s="3" t="s">
        <v>51</v>
      </c>
    </row>
    <row r="54" spans="1:12" ht="18" thickBot="1" x14ac:dyDescent="0.3">
      <c r="A54" s="3" t="s">
        <v>22</v>
      </c>
    </row>
    <row r="55" spans="1:12" ht="63.75" customHeight="1" thickBot="1" x14ac:dyDescent="0.3">
      <c r="A55" s="8" t="s">
        <v>5</v>
      </c>
      <c r="B55" s="80" t="s">
        <v>52</v>
      </c>
      <c r="C55" s="81"/>
      <c r="D55" s="81"/>
      <c r="E55" s="82"/>
      <c r="F55" s="80" t="s">
        <v>53</v>
      </c>
      <c r="G55" s="82"/>
      <c r="H55" s="80" t="s">
        <v>54</v>
      </c>
      <c r="I55" s="82"/>
      <c r="J55" s="62" t="s">
        <v>55</v>
      </c>
    </row>
    <row r="56" spans="1:12" ht="16.5" thickBot="1" x14ac:dyDescent="0.3">
      <c r="A56" s="10">
        <v>1</v>
      </c>
      <c r="B56" s="80">
        <v>2</v>
      </c>
      <c r="C56" s="81"/>
      <c r="D56" s="81"/>
      <c r="E56" s="82"/>
      <c r="F56" s="80">
        <v>3</v>
      </c>
      <c r="G56" s="82"/>
      <c r="H56" s="80">
        <v>4</v>
      </c>
      <c r="I56" s="82"/>
      <c r="J56" s="65">
        <v>5</v>
      </c>
    </row>
    <row r="57" spans="1:12" ht="16.5" thickBot="1" x14ac:dyDescent="0.3">
      <c r="A57" s="17">
        <v>1</v>
      </c>
      <c r="B57" s="80" t="s">
        <v>56</v>
      </c>
      <c r="C57" s="81"/>
      <c r="D57" s="81"/>
      <c r="E57" s="82"/>
      <c r="F57" s="80">
        <f>J57/H57</f>
        <v>0</v>
      </c>
      <c r="G57" s="82"/>
      <c r="H57" s="80">
        <v>12</v>
      </c>
      <c r="I57" s="82"/>
      <c r="J57" s="12">
        <v>0</v>
      </c>
    </row>
    <row r="58" spans="1:12" ht="16.5" customHeight="1" thickBot="1" x14ac:dyDescent="0.3">
      <c r="A58" s="83" t="s">
        <v>19</v>
      </c>
      <c r="B58" s="84"/>
      <c r="C58" s="84"/>
      <c r="D58" s="84"/>
      <c r="E58" s="85"/>
      <c r="F58" s="80" t="s">
        <v>20</v>
      </c>
      <c r="G58" s="82"/>
      <c r="H58" s="80" t="s">
        <v>20</v>
      </c>
      <c r="I58" s="82"/>
      <c r="J58" s="12">
        <f>J57</f>
        <v>0</v>
      </c>
    </row>
    <row r="60" spans="1:12" ht="17.25" x14ac:dyDescent="0.25">
      <c r="A60" s="133" t="s">
        <v>57</v>
      </c>
      <c r="B60" s="133"/>
      <c r="C60" s="133"/>
      <c r="D60" s="133"/>
      <c r="E60" s="133"/>
      <c r="F60" s="133"/>
      <c r="G60" s="133"/>
      <c r="H60" s="133"/>
      <c r="I60" s="133"/>
      <c r="J60" s="133"/>
    </row>
    <row r="61" spans="1:12" ht="17.25" x14ac:dyDescent="0.25">
      <c r="A61" s="3" t="s">
        <v>58</v>
      </c>
    </row>
    <row r="62" spans="1:12" ht="17.25" x14ac:dyDescent="0.25">
      <c r="A62" s="3" t="s">
        <v>59</v>
      </c>
    </row>
    <row r="63" spans="1:12" ht="18" thickBot="1" x14ac:dyDescent="0.3">
      <c r="A63" s="3"/>
    </row>
    <row r="64" spans="1:12" ht="32.25" thickBot="1" x14ac:dyDescent="0.3">
      <c r="A64" s="8" t="s">
        <v>5</v>
      </c>
      <c r="B64" s="80" t="s">
        <v>24</v>
      </c>
      <c r="C64" s="81"/>
      <c r="D64" s="82"/>
      <c r="E64" s="80" t="s">
        <v>60</v>
      </c>
      <c r="F64" s="82"/>
      <c r="G64" s="80" t="s">
        <v>61</v>
      </c>
      <c r="H64" s="82"/>
      <c r="I64" s="80" t="s">
        <v>62</v>
      </c>
      <c r="J64" s="82"/>
    </row>
    <row r="65" spans="1:12" ht="16.5" thickBot="1" x14ac:dyDescent="0.3">
      <c r="A65" s="10">
        <v>1</v>
      </c>
      <c r="B65" s="80">
        <v>2</v>
      </c>
      <c r="C65" s="81"/>
      <c r="D65" s="82"/>
      <c r="E65" s="80">
        <v>3</v>
      </c>
      <c r="F65" s="82"/>
      <c r="G65" s="80">
        <v>4</v>
      </c>
      <c r="H65" s="82"/>
      <c r="I65" s="80">
        <v>5</v>
      </c>
      <c r="J65" s="82"/>
    </row>
    <row r="66" spans="1:12" ht="16.5" thickBot="1" x14ac:dyDescent="0.3">
      <c r="A66" s="17">
        <v>1</v>
      </c>
      <c r="B66" s="80" t="s">
        <v>63</v>
      </c>
      <c r="C66" s="81"/>
      <c r="D66" s="82"/>
      <c r="E66" s="80">
        <v>999818.18</v>
      </c>
      <c r="F66" s="82"/>
      <c r="G66" s="80">
        <v>2.2000000000000002</v>
      </c>
      <c r="H66" s="82"/>
      <c r="I66" s="80">
        <v>8696</v>
      </c>
      <c r="J66" s="82"/>
    </row>
    <row r="67" spans="1:12" ht="16.5" thickBot="1" x14ac:dyDescent="0.3">
      <c r="A67" s="17">
        <v>2</v>
      </c>
      <c r="B67" s="80" t="s">
        <v>64</v>
      </c>
      <c r="C67" s="81"/>
      <c r="D67" s="82"/>
      <c r="E67" s="80">
        <f>I67/G67*100</f>
        <v>5789540.677966102</v>
      </c>
      <c r="F67" s="82"/>
      <c r="G67" s="80">
        <v>0.59</v>
      </c>
      <c r="H67" s="82"/>
      <c r="I67" s="80">
        <v>34158.29</v>
      </c>
      <c r="J67" s="82"/>
    </row>
    <row r="68" spans="1:12" ht="16.5" thickBot="1" x14ac:dyDescent="0.3">
      <c r="A68" s="17">
        <v>3</v>
      </c>
      <c r="B68" s="80" t="s">
        <v>65</v>
      </c>
      <c r="C68" s="81"/>
      <c r="D68" s="82"/>
      <c r="E68" s="99"/>
      <c r="F68" s="100"/>
      <c r="G68" s="99"/>
      <c r="H68" s="100"/>
      <c r="I68" s="80"/>
      <c r="J68" s="82"/>
    </row>
    <row r="69" spans="1:12" ht="33" customHeight="1" thickBot="1" x14ac:dyDescent="0.3">
      <c r="A69" s="17">
        <v>4</v>
      </c>
      <c r="B69" s="80" t="s">
        <v>142</v>
      </c>
      <c r="C69" s="81"/>
      <c r="D69" s="82"/>
      <c r="E69" s="99"/>
      <c r="F69" s="100"/>
      <c r="G69" s="135"/>
      <c r="H69" s="136"/>
      <c r="I69" s="120">
        <v>70247.009999999995</v>
      </c>
      <c r="J69" s="121"/>
      <c r="K69" s="175"/>
      <c r="L69" s="176"/>
    </row>
    <row r="70" spans="1:12" ht="16.5" customHeight="1" thickBot="1" x14ac:dyDescent="0.3">
      <c r="A70" s="83" t="s">
        <v>49</v>
      </c>
      <c r="B70" s="84"/>
      <c r="C70" s="84"/>
      <c r="D70" s="85"/>
      <c r="E70" s="80"/>
      <c r="F70" s="141"/>
      <c r="G70" s="137"/>
      <c r="H70" s="138"/>
      <c r="I70" s="139">
        <f>SUM(I66:J69)</f>
        <v>113101.29999999999</v>
      </c>
      <c r="J70" s="140"/>
    </row>
    <row r="72" spans="1:12" ht="17.25" x14ac:dyDescent="0.25">
      <c r="A72" s="133" t="s">
        <v>67</v>
      </c>
      <c r="B72" s="133"/>
      <c r="C72" s="133"/>
      <c r="D72" s="133"/>
      <c r="E72" s="133"/>
      <c r="F72" s="133"/>
      <c r="G72" s="133"/>
      <c r="H72" s="133"/>
      <c r="I72" s="133"/>
      <c r="J72" s="133"/>
    </row>
    <row r="73" spans="1:12" ht="17.25" x14ac:dyDescent="0.25">
      <c r="A73" s="3" t="s">
        <v>68</v>
      </c>
    </row>
    <row r="74" spans="1:12" ht="17.25" x14ac:dyDescent="0.25">
      <c r="A74" s="3" t="s">
        <v>69</v>
      </c>
    </row>
    <row r="75" spans="1:12" ht="18" thickBot="1" x14ac:dyDescent="0.3">
      <c r="A75" s="122" t="s">
        <v>70</v>
      </c>
      <c r="B75" s="122"/>
      <c r="C75" s="122"/>
      <c r="D75" s="122"/>
      <c r="E75" s="122"/>
      <c r="F75" s="122"/>
      <c r="G75" s="122"/>
      <c r="H75" s="122"/>
      <c r="I75" s="122"/>
      <c r="J75" s="122"/>
    </row>
    <row r="76" spans="1:12" ht="52.5" customHeight="1" thickBot="1" x14ac:dyDescent="0.3">
      <c r="A76" s="8" t="s">
        <v>5</v>
      </c>
      <c r="B76" s="80" t="s">
        <v>24</v>
      </c>
      <c r="C76" s="81"/>
      <c r="D76" s="82"/>
      <c r="E76" s="62" t="s">
        <v>71</v>
      </c>
      <c r="F76" s="80" t="s">
        <v>72</v>
      </c>
      <c r="G76" s="82"/>
      <c r="H76" s="80" t="s">
        <v>73</v>
      </c>
      <c r="I76" s="82"/>
      <c r="J76" s="62" t="s">
        <v>55</v>
      </c>
    </row>
    <row r="77" spans="1:12" ht="16.5" thickBot="1" x14ac:dyDescent="0.3">
      <c r="A77" s="10">
        <v>1</v>
      </c>
      <c r="B77" s="80">
        <v>2</v>
      </c>
      <c r="C77" s="81"/>
      <c r="D77" s="82"/>
      <c r="E77" s="65">
        <v>3</v>
      </c>
      <c r="F77" s="80">
        <v>4</v>
      </c>
      <c r="G77" s="82"/>
      <c r="H77" s="80">
        <v>5</v>
      </c>
      <c r="I77" s="82"/>
      <c r="J77" s="65">
        <v>6</v>
      </c>
    </row>
    <row r="78" spans="1:12" ht="16.5" thickBot="1" x14ac:dyDescent="0.3">
      <c r="A78" s="17">
        <v>1</v>
      </c>
      <c r="B78" s="80" t="s">
        <v>74</v>
      </c>
      <c r="C78" s="81"/>
      <c r="D78" s="82"/>
      <c r="E78" s="12">
        <v>2</v>
      </c>
      <c r="F78" s="80">
        <v>12</v>
      </c>
      <c r="G78" s="82"/>
      <c r="H78" s="131">
        <f>J78/F78</f>
        <v>3250</v>
      </c>
      <c r="I78" s="132"/>
      <c r="J78" s="51">
        <v>39000</v>
      </c>
    </row>
    <row r="79" spans="1:12" ht="16.5" thickBot="1" x14ac:dyDescent="0.3">
      <c r="A79" s="17">
        <v>2</v>
      </c>
      <c r="B79" s="80" t="s">
        <v>75</v>
      </c>
      <c r="C79" s="81"/>
      <c r="D79" s="82"/>
      <c r="E79" s="12">
        <v>2</v>
      </c>
      <c r="F79" s="80">
        <v>12</v>
      </c>
      <c r="G79" s="82"/>
      <c r="H79" s="131">
        <f>J79/F79</f>
        <v>0</v>
      </c>
      <c r="I79" s="132"/>
      <c r="J79" s="40">
        <v>0</v>
      </c>
    </row>
    <row r="80" spans="1:12" ht="16.5" thickBot="1" x14ac:dyDescent="0.3">
      <c r="A80" s="17">
        <v>3</v>
      </c>
      <c r="B80" s="80" t="s">
        <v>76</v>
      </c>
      <c r="C80" s="81"/>
      <c r="D80" s="82"/>
      <c r="E80" s="12">
        <v>2</v>
      </c>
      <c r="F80" s="80">
        <v>12</v>
      </c>
      <c r="G80" s="82"/>
      <c r="H80" s="131">
        <f>J80/F80</f>
        <v>0</v>
      </c>
      <c r="I80" s="132"/>
      <c r="J80" s="40">
        <v>0</v>
      </c>
    </row>
    <row r="81" spans="1:10" ht="16.5" thickBot="1" x14ac:dyDescent="0.3">
      <c r="A81" s="30"/>
      <c r="B81" s="84" t="s">
        <v>49</v>
      </c>
      <c r="C81" s="84"/>
      <c r="D81" s="85"/>
      <c r="E81" s="12" t="s">
        <v>20</v>
      </c>
      <c r="F81" s="80" t="s">
        <v>20</v>
      </c>
      <c r="G81" s="82"/>
      <c r="H81" s="80" t="s">
        <v>20</v>
      </c>
      <c r="I81" s="82"/>
      <c r="J81" s="67">
        <f>SUM(J78:J80)</f>
        <v>39000</v>
      </c>
    </row>
    <row r="82" spans="1:10" ht="15.75" x14ac:dyDescent="0.25">
      <c r="A82" s="31"/>
      <c r="B82" s="73"/>
      <c r="C82" s="73"/>
      <c r="D82" s="73"/>
      <c r="E82" s="22"/>
      <c r="F82" s="64"/>
      <c r="G82" s="64"/>
      <c r="H82" s="64"/>
      <c r="I82" s="64"/>
      <c r="J82" s="24"/>
    </row>
    <row r="83" spans="1:10" ht="18" thickBot="1" x14ac:dyDescent="0.3">
      <c r="A83" s="133" t="s">
        <v>77</v>
      </c>
      <c r="B83" s="133"/>
      <c r="C83" s="133"/>
      <c r="D83" s="133"/>
      <c r="E83" s="133"/>
      <c r="F83" s="133"/>
      <c r="G83" s="133"/>
      <c r="H83" s="133"/>
      <c r="I83" s="133"/>
      <c r="J83" s="133"/>
    </row>
    <row r="84" spans="1:10" ht="32.25" thickBot="1" x14ac:dyDescent="0.3">
      <c r="A84" s="28" t="s">
        <v>5</v>
      </c>
      <c r="B84" s="92" t="s">
        <v>24</v>
      </c>
      <c r="C84" s="130"/>
      <c r="D84" s="98"/>
      <c r="E84" s="92" t="s">
        <v>78</v>
      </c>
      <c r="F84" s="98"/>
      <c r="G84" s="92" t="s">
        <v>79</v>
      </c>
      <c r="H84" s="98"/>
      <c r="I84" s="92" t="s">
        <v>80</v>
      </c>
      <c r="J84" s="93"/>
    </row>
    <row r="85" spans="1:10" ht="16.5" thickBot="1" x14ac:dyDescent="0.3">
      <c r="A85" s="10">
        <v>1</v>
      </c>
      <c r="B85" s="101">
        <v>2</v>
      </c>
      <c r="C85" s="134"/>
      <c r="D85" s="102"/>
      <c r="E85" s="101">
        <v>3</v>
      </c>
      <c r="F85" s="102"/>
      <c r="G85" s="101">
        <v>4</v>
      </c>
      <c r="H85" s="102"/>
      <c r="I85" s="101">
        <v>5</v>
      </c>
      <c r="J85" s="102"/>
    </row>
    <row r="86" spans="1:10" ht="16.5" thickBot="1" x14ac:dyDescent="0.3">
      <c r="A86" s="17">
        <v>1</v>
      </c>
      <c r="B86" s="83"/>
      <c r="C86" s="84"/>
      <c r="D86" s="85"/>
      <c r="E86" s="99"/>
      <c r="F86" s="100"/>
      <c r="G86" s="99"/>
      <c r="H86" s="100"/>
      <c r="I86" s="94"/>
      <c r="J86" s="95"/>
    </row>
    <row r="87" spans="1:10" ht="16.5" customHeight="1" thickBot="1" x14ac:dyDescent="0.3">
      <c r="A87" s="83" t="s">
        <v>49</v>
      </c>
      <c r="B87" s="84"/>
      <c r="C87" s="84"/>
      <c r="D87" s="85"/>
      <c r="E87" s="99"/>
      <c r="F87" s="100"/>
      <c r="G87" s="99"/>
      <c r="H87" s="100"/>
      <c r="I87" s="94">
        <f>I86</f>
        <v>0</v>
      </c>
      <c r="J87" s="95"/>
    </row>
    <row r="88" spans="1:10" ht="18" thickBot="1" x14ac:dyDescent="0.3">
      <c r="A88" s="68" t="s">
        <v>81</v>
      </c>
    </row>
    <row r="89" spans="1:10" ht="79.5" customHeight="1" thickBot="1" x14ac:dyDescent="0.3">
      <c r="A89" s="8" t="s">
        <v>5</v>
      </c>
      <c r="B89" s="80" t="s">
        <v>52</v>
      </c>
      <c r="C89" s="82"/>
      <c r="D89" s="80" t="s">
        <v>82</v>
      </c>
      <c r="E89" s="82"/>
      <c r="F89" s="80" t="s">
        <v>83</v>
      </c>
      <c r="G89" s="82"/>
      <c r="H89" s="62" t="s">
        <v>84</v>
      </c>
      <c r="I89" s="80" t="s">
        <v>85</v>
      </c>
      <c r="J89" s="82"/>
    </row>
    <row r="90" spans="1:10" ht="16.5" thickBot="1" x14ac:dyDescent="0.3">
      <c r="A90" s="10">
        <v>1</v>
      </c>
      <c r="B90" s="80">
        <v>2</v>
      </c>
      <c r="C90" s="82"/>
      <c r="D90" s="80">
        <v>3</v>
      </c>
      <c r="E90" s="82"/>
      <c r="F90" s="80">
        <v>4</v>
      </c>
      <c r="G90" s="82"/>
      <c r="H90" s="65">
        <v>5</v>
      </c>
      <c r="I90" s="80">
        <v>6</v>
      </c>
      <c r="J90" s="82"/>
    </row>
    <row r="91" spans="1:10" ht="16.5" thickBot="1" x14ac:dyDescent="0.3">
      <c r="A91" s="17">
        <v>1</v>
      </c>
      <c r="B91" s="83" t="s">
        <v>103</v>
      </c>
      <c r="C91" s="85"/>
      <c r="D91" s="94">
        <f>I91/F91</f>
        <v>30942.857142857141</v>
      </c>
      <c r="E91" s="95"/>
      <c r="F91" s="94">
        <v>7</v>
      </c>
      <c r="G91" s="95"/>
      <c r="H91" s="42"/>
      <c r="I91" s="94">
        <v>216600</v>
      </c>
      <c r="J91" s="95"/>
    </row>
    <row r="92" spans="1:10" ht="16.5" thickBot="1" x14ac:dyDescent="0.3">
      <c r="A92" s="17">
        <v>2</v>
      </c>
      <c r="B92" s="83" t="s">
        <v>104</v>
      </c>
      <c r="C92" s="85"/>
      <c r="D92" s="94">
        <f>I92/F92</f>
        <v>342.20520982464694</v>
      </c>
      <c r="E92" s="95"/>
      <c r="F92" s="94">
        <v>1969.74</v>
      </c>
      <c r="G92" s="95"/>
      <c r="H92" s="42"/>
      <c r="I92" s="94">
        <v>674055.29</v>
      </c>
      <c r="J92" s="95"/>
    </row>
    <row r="93" spans="1:10" ht="16.5" thickBot="1" x14ac:dyDescent="0.3">
      <c r="A93" s="17">
        <v>3</v>
      </c>
      <c r="B93" s="83" t="s">
        <v>109</v>
      </c>
      <c r="C93" s="85"/>
      <c r="D93" s="114"/>
      <c r="E93" s="115"/>
      <c r="F93" s="114"/>
      <c r="G93" s="115"/>
      <c r="H93" s="42"/>
      <c r="I93" s="114">
        <v>50000</v>
      </c>
      <c r="J93" s="115"/>
    </row>
    <row r="94" spans="1:10" ht="16.5" thickBot="1" x14ac:dyDescent="0.3">
      <c r="A94" s="17">
        <v>4</v>
      </c>
      <c r="B94" s="83" t="s">
        <v>131</v>
      </c>
      <c r="C94" s="85"/>
      <c r="D94" s="114"/>
      <c r="E94" s="115"/>
      <c r="F94" s="114"/>
      <c r="G94" s="115"/>
      <c r="H94" s="42"/>
      <c r="I94" s="94">
        <v>10083.209999999999</v>
      </c>
      <c r="J94" s="95"/>
    </row>
    <row r="95" spans="1:10" ht="16.5" customHeight="1" thickBot="1" x14ac:dyDescent="0.3">
      <c r="A95" s="83" t="s">
        <v>49</v>
      </c>
      <c r="B95" s="84"/>
      <c r="C95" s="85"/>
      <c r="D95" s="94" t="s">
        <v>20</v>
      </c>
      <c r="E95" s="95"/>
      <c r="F95" s="94" t="s">
        <v>20</v>
      </c>
      <c r="G95" s="95"/>
      <c r="H95" s="43" t="s">
        <v>20</v>
      </c>
      <c r="I95" s="94">
        <f>SUM(I91:J94)</f>
        <v>950738.5</v>
      </c>
      <c r="J95" s="95"/>
    </row>
    <row r="96" spans="1:10" ht="43.5" customHeight="1" thickBot="1" x14ac:dyDescent="0.3">
      <c r="A96" s="116" t="s">
        <v>86</v>
      </c>
      <c r="B96" s="116"/>
      <c r="C96" s="116"/>
      <c r="D96" s="116"/>
      <c r="E96" s="116"/>
      <c r="F96" s="116"/>
      <c r="G96" s="116"/>
      <c r="H96" s="116"/>
      <c r="I96" s="116"/>
      <c r="J96" s="116"/>
    </row>
    <row r="97" spans="1:10" ht="52.5" customHeight="1" thickBot="1" x14ac:dyDescent="0.3">
      <c r="A97" s="8" t="s">
        <v>5</v>
      </c>
      <c r="B97" s="80" t="s">
        <v>52</v>
      </c>
      <c r="C97" s="81"/>
      <c r="D97" s="81"/>
      <c r="E97" s="82"/>
      <c r="F97" s="80" t="s">
        <v>87</v>
      </c>
      <c r="G97" s="82"/>
      <c r="H97" s="15" t="s">
        <v>88</v>
      </c>
      <c r="I97" s="80" t="s">
        <v>89</v>
      </c>
      <c r="J97" s="82"/>
    </row>
    <row r="98" spans="1:10" ht="16.5" thickBot="1" x14ac:dyDescent="0.3">
      <c r="A98" s="10">
        <v>1</v>
      </c>
      <c r="B98" s="80">
        <v>2</v>
      </c>
      <c r="C98" s="81"/>
      <c r="D98" s="81"/>
      <c r="E98" s="82"/>
      <c r="F98" s="80">
        <v>3</v>
      </c>
      <c r="G98" s="82"/>
      <c r="H98" s="65">
        <v>4</v>
      </c>
      <c r="I98" s="80">
        <v>5</v>
      </c>
      <c r="J98" s="82"/>
    </row>
    <row r="99" spans="1:10" ht="16.5" customHeight="1" thickBot="1" x14ac:dyDescent="0.3">
      <c r="A99" s="10">
        <v>1</v>
      </c>
      <c r="B99" s="83" t="s">
        <v>90</v>
      </c>
      <c r="C99" s="96"/>
      <c r="D99" s="96"/>
      <c r="E99" s="97"/>
      <c r="F99" s="80" t="s">
        <v>91</v>
      </c>
      <c r="G99" s="82"/>
      <c r="H99" s="61">
        <v>12</v>
      </c>
      <c r="I99" s="80">
        <v>12300</v>
      </c>
      <c r="J99" s="82"/>
    </row>
    <row r="100" spans="1:10" ht="16.5" customHeight="1" thickBot="1" x14ac:dyDescent="0.3">
      <c r="A100" s="10">
        <v>2</v>
      </c>
      <c r="B100" s="83" t="s">
        <v>92</v>
      </c>
      <c r="C100" s="96"/>
      <c r="D100" s="96"/>
      <c r="E100" s="97"/>
      <c r="F100" s="80" t="s">
        <v>91</v>
      </c>
      <c r="G100" s="82"/>
      <c r="H100" s="65">
        <v>12</v>
      </c>
      <c r="I100" s="80">
        <v>12000</v>
      </c>
      <c r="J100" s="82"/>
    </row>
    <row r="101" spans="1:10" ht="16.5" customHeight="1" thickBot="1" x14ac:dyDescent="0.3">
      <c r="A101" s="10">
        <v>3</v>
      </c>
      <c r="B101" s="83" t="s">
        <v>93</v>
      </c>
      <c r="C101" s="96"/>
      <c r="D101" s="96"/>
      <c r="E101" s="97"/>
      <c r="F101" s="80" t="s">
        <v>91</v>
      </c>
      <c r="G101" s="82"/>
      <c r="H101" s="65">
        <v>12</v>
      </c>
      <c r="I101" s="80">
        <v>16000</v>
      </c>
      <c r="J101" s="82"/>
    </row>
    <row r="102" spans="1:10" ht="16.5" customHeight="1" thickBot="1" x14ac:dyDescent="0.3">
      <c r="A102" s="28">
        <v>4</v>
      </c>
      <c r="B102" s="117" t="s">
        <v>107</v>
      </c>
      <c r="C102" s="118"/>
      <c r="D102" s="118"/>
      <c r="E102" s="119"/>
      <c r="F102" s="120" t="s">
        <v>91</v>
      </c>
      <c r="G102" s="121"/>
      <c r="H102" s="72">
        <v>12</v>
      </c>
      <c r="I102" s="92">
        <v>33600</v>
      </c>
      <c r="J102" s="93"/>
    </row>
    <row r="103" spans="1:10" ht="16.5" customHeight="1" thickBot="1" x14ac:dyDescent="0.3">
      <c r="A103" s="45">
        <v>5</v>
      </c>
      <c r="B103" s="89" t="s">
        <v>114</v>
      </c>
      <c r="C103" s="90"/>
      <c r="D103" s="90"/>
      <c r="E103" s="91"/>
      <c r="F103" s="80" t="s">
        <v>115</v>
      </c>
      <c r="G103" s="82"/>
      <c r="H103" s="72">
        <v>12</v>
      </c>
      <c r="I103" s="92">
        <v>28800</v>
      </c>
      <c r="J103" s="93"/>
    </row>
    <row r="104" spans="1:10" ht="16.5" customHeight="1" thickBot="1" x14ac:dyDescent="0.3">
      <c r="A104" s="45">
        <v>6</v>
      </c>
      <c r="B104" s="89" t="s">
        <v>132</v>
      </c>
      <c r="C104" s="90"/>
      <c r="D104" s="90"/>
      <c r="E104" s="91"/>
      <c r="F104" s="80" t="s">
        <v>115</v>
      </c>
      <c r="G104" s="82"/>
      <c r="H104" s="72">
        <v>12</v>
      </c>
      <c r="I104" s="92"/>
      <c r="J104" s="93"/>
    </row>
    <row r="105" spans="1:10" ht="16.5" customHeight="1" thickBot="1" x14ac:dyDescent="0.3">
      <c r="A105" s="129" t="s">
        <v>49</v>
      </c>
      <c r="B105" s="130"/>
      <c r="C105" s="130"/>
      <c r="D105" s="130"/>
      <c r="E105" s="98"/>
      <c r="F105" s="92" t="s">
        <v>20</v>
      </c>
      <c r="G105" s="98"/>
      <c r="H105" s="72" t="s">
        <v>20</v>
      </c>
      <c r="I105" s="92">
        <f>SUM(I99:J104)</f>
        <v>102700</v>
      </c>
      <c r="J105" s="93"/>
    </row>
    <row r="106" spans="1:10" ht="16.5" customHeight="1" x14ac:dyDescent="0.25">
      <c r="A106" s="24"/>
      <c r="B106" s="24"/>
      <c r="C106" s="24"/>
      <c r="D106" s="24"/>
      <c r="E106" s="24"/>
      <c r="F106" s="24"/>
      <c r="G106" s="24"/>
      <c r="H106" s="24"/>
      <c r="I106" s="24"/>
      <c r="J106" s="24"/>
    </row>
    <row r="107" spans="1:10" ht="18" thickBot="1" x14ac:dyDescent="0.3">
      <c r="A107" s="122" t="s">
        <v>95</v>
      </c>
      <c r="B107" s="122"/>
      <c r="C107" s="122"/>
      <c r="D107" s="122"/>
      <c r="E107" s="122"/>
      <c r="F107" s="122"/>
      <c r="G107" s="122"/>
      <c r="H107" s="122"/>
      <c r="I107" s="122"/>
      <c r="J107" s="122"/>
    </row>
    <row r="108" spans="1:10" ht="32.25" thickBot="1" x14ac:dyDescent="0.3">
      <c r="A108" s="8" t="s">
        <v>5</v>
      </c>
      <c r="B108" s="80" t="s">
        <v>52</v>
      </c>
      <c r="C108" s="81"/>
      <c r="D108" s="81"/>
      <c r="E108" s="82"/>
      <c r="F108" s="80" t="s">
        <v>96</v>
      </c>
      <c r="G108" s="82"/>
      <c r="H108" s="80" t="s">
        <v>97</v>
      </c>
      <c r="I108" s="82"/>
    </row>
    <row r="109" spans="1:10" ht="16.5" thickBot="1" x14ac:dyDescent="0.3">
      <c r="A109" s="10">
        <v>1</v>
      </c>
      <c r="B109" s="80">
        <v>2</v>
      </c>
      <c r="C109" s="81"/>
      <c r="D109" s="81"/>
      <c r="E109" s="82"/>
      <c r="F109" s="80">
        <v>3</v>
      </c>
      <c r="G109" s="82"/>
      <c r="H109" s="80">
        <v>4</v>
      </c>
      <c r="I109" s="82"/>
    </row>
    <row r="110" spans="1:10" ht="16.5" thickBot="1" x14ac:dyDescent="0.3">
      <c r="A110" s="17">
        <v>1</v>
      </c>
      <c r="B110" s="83" t="s">
        <v>98</v>
      </c>
      <c r="C110" s="84"/>
      <c r="D110" s="84"/>
      <c r="E110" s="85"/>
      <c r="F110" s="80" t="s">
        <v>99</v>
      </c>
      <c r="G110" s="82"/>
      <c r="H110" s="80">
        <v>40471.199999999997</v>
      </c>
      <c r="I110" s="82"/>
    </row>
    <row r="111" spans="1:10" ht="16.5" thickBot="1" x14ac:dyDescent="0.3">
      <c r="A111" s="17">
        <v>2</v>
      </c>
      <c r="B111" s="86" t="s">
        <v>108</v>
      </c>
      <c r="C111" s="87"/>
      <c r="D111" s="87"/>
      <c r="E111" s="88"/>
      <c r="F111" s="80" t="s">
        <v>99</v>
      </c>
      <c r="G111" s="82"/>
      <c r="H111" s="80">
        <v>15000</v>
      </c>
      <c r="I111" s="82"/>
    </row>
    <row r="112" spans="1:10" ht="16.5" thickBot="1" x14ac:dyDescent="0.3">
      <c r="A112" s="48">
        <v>3</v>
      </c>
      <c r="B112" s="124" t="s">
        <v>122</v>
      </c>
      <c r="C112" s="125"/>
      <c r="D112" s="125"/>
      <c r="E112" s="126"/>
      <c r="F112" s="127" t="s">
        <v>99</v>
      </c>
      <c r="G112" s="121"/>
      <c r="H112" s="120">
        <v>1.2</v>
      </c>
      <c r="I112" s="121"/>
    </row>
    <row r="113" spans="1:14" ht="15.75" x14ac:dyDescent="0.25">
      <c r="A113" s="48">
        <v>4</v>
      </c>
      <c r="B113" s="124" t="s">
        <v>133</v>
      </c>
      <c r="C113" s="125"/>
      <c r="D113" s="125"/>
      <c r="E113" s="126"/>
      <c r="F113" s="127" t="s">
        <v>99</v>
      </c>
      <c r="G113" s="121"/>
      <c r="H113" s="120">
        <v>277607.59000000003</v>
      </c>
      <c r="I113" s="121"/>
      <c r="J113" s="52"/>
      <c r="K113" s="58"/>
      <c r="L113" s="59"/>
    </row>
    <row r="114" spans="1:14" ht="15.75" x14ac:dyDescent="0.25">
      <c r="A114" s="49">
        <v>5</v>
      </c>
      <c r="B114" s="107" t="s">
        <v>134</v>
      </c>
      <c r="C114" s="107"/>
      <c r="D114" s="107"/>
      <c r="E114" s="107"/>
      <c r="F114" s="106"/>
      <c r="G114" s="106"/>
      <c r="H114" s="106">
        <v>52075.25</v>
      </c>
      <c r="I114" s="106"/>
    </row>
    <row r="115" spans="1:14" ht="16.5" customHeight="1" thickBot="1" x14ac:dyDescent="0.3">
      <c r="A115" s="103" t="s">
        <v>49</v>
      </c>
      <c r="B115" s="104"/>
      <c r="C115" s="104"/>
      <c r="D115" s="104"/>
      <c r="E115" s="105"/>
      <c r="F115" s="101" t="s">
        <v>99</v>
      </c>
      <c r="G115" s="102"/>
      <c r="H115" s="101">
        <f>SUM(H110:I114)</f>
        <v>385155.24</v>
      </c>
      <c r="I115" s="102"/>
    </row>
    <row r="116" spans="1:14" ht="16.5" customHeight="1" x14ac:dyDescent="0.25">
      <c r="A116" s="27"/>
      <c r="B116" s="27"/>
      <c r="C116" s="27"/>
      <c r="D116" s="27"/>
      <c r="E116" s="27"/>
      <c r="F116" s="24"/>
      <c r="G116" s="24"/>
      <c r="H116" s="24"/>
      <c r="I116" s="24"/>
      <c r="L116" s="58"/>
      <c r="M116" s="59"/>
    </row>
    <row r="117" spans="1:14" ht="35.25" customHeight="1" thickBot="1" x14ac:dyDescent="0.3">
      <c r="A117" s="123" t="s">
        <v>100</v>
      </c>
      <c r="B117" s="123"/>
      <c r="C117" s="123"/>
      <c r="D117" s="123"/>
      <c r="E117" s="123"/>
      <c r="F117" s="123"/>
      <c r="G117" s="123"/>
      <c r="H117" s="123"/>
      <c r="I117" s="123"/>
      <c r="J117" s="123"/>
    </row>
    <row r="118" spans="1:14" ht="32.25" thickBot="1" x14ac:dyDescent="0.3">
      <c r="A118" s="8" t="s">
        <v>5</v>
      </c>
      <c r="B118" s="80" t="s">
        <v>24</v>
      </c>
      <c r="C118" s="81"/>
      <c r="D118" s="81"/>
      <c r="E118" s="82"/>
      <c r="F118" s="62" t="s">
        <v>101</v>
      </c>
      <c r="G118" s="80" t="s">
        <v>102</v>
      </c>
      <c r="H118" s="82"/>
      <c r="I118" s="80" t="s">
        <v>55</v>
      </c>
      <c r="J118" s="82"/>
    </row>
    <row r="119" spans="1:14" ht="16.5" thickBot="1" x14ac:dyDescent="0.3">
      <c r="A119" s="10"/>
      <c r="B119" s="80">
        <v>1</v>
      </c>
      <c r="C119" s="81"/>
      <c r="D119" s="81"/>
      <c r="E119" s="82"/>
      <c r="F119" s="65">
        <v>2</v>
      </c>
      <c r="G119" s="80">
        <v>3</v>
      </c>
      <c r="H119" s="82"/>
      <c r="I119" s="80">
        <v>4</v>
      </c>
      <c r="J119" s="82"/>
    </row>
    <row r="120" spans="1:14" ht="16.5" thickBot="1" x14ac:dyDescent="0.3">
      <c r="A120" s="17">
        <v>1</v>
      </c>
      <c r="B120" s="86" t="s">
        <v>135</v>
      </c>
      <c r="C120" s="87"/>
      <c r="D120" s="87"/>
      <c r="E120" s="88"/>
      <c r="F120" s="18"/>
      <c r="G120" s="99"/>
      <c r="H120" s="100"/>
      <c r="I120" s="80">
        <v>59855</v>
      </c>
      <c r="J120" s="82"/>
    </row>
    <row r="121" spans="1:14" ht="16.5" customHeight="1" thickBot="1" x14ac:dyDescent="0.3">
      <c r="A121" s="17">
        <v>2</v>
      </c>
      <c r="B121" s="83" t="s">
        <v>118</v>
      </c>
      <c r="C121" s="84"/>
      <c r="D121" s="84"/>
      <c r="E121" s="85"/>
      <c r="F121" s="18"/>
      <c r="G121" s="99"/>
      <c r="H121" s="100"/>
      <c r="I121" s="80">
        <v>0</v>
      </c>
      <c r="J121" s="82"/>
    </row>
    <row r="122" spans="1:14" ht="16.5" customHeight="1" thickBot="1" x14ac:dyDescent="0.3">
      <c r="A122" s="17">
        <v>3</v>
      </c>
      <c r="B122" s="83" t="s">
        <v>136</v>
      </c>
      <c r="C122" s="84"/>
      <c r="D122" s="84"/>
      <c r="E122" s="85"/>
      <c r="F122" s="18"/>
      <c r="G122" s="99"/>
      <c r="H122" s="100"/>
      <c r="I122" s="80"/>
      <c r="J122" s="82"/>
    </row>
    <row r="123" spans="1:14" ht="16.5" thickBot="1" x14ac:dyDescent="0.3">
      <c r="A123" s="44">
        <v>4</v>
      </c>
      <c r="B123" s="89" t="s">
        <v>121</v>
      </c>
      <c r="C123" s="90"/>
      <c r="D123" s="90"/>
      <c r="E123" s="128"/>
      <c r="F123" s="18"/>
      <c r="G123" s="99"/>
      <c r="H123" s="100"/>
      <c r="I123" s="80">
        <v>0</v>
      </c>
      <c r="J123" s="82"/>
    </row>
    <row r="124" spans="1:14" ht="16.5" customHeight="1" thickBot="1" x14ac:dyDescent="0.3">
      <c r="A124" s="83" t="s">
        <v>49</v>
      </c>
      <c r="B124" s="104"/>
      <c r="C124" s="104"/>
      <c r="D124" s="104"/>
      <c r="E124" s="105"/>
      <c r="F124" s="18"/>
      <c r="G124" s="80" t="s">
        <v>20</v>
      </c>
      <c r="H124" s="82"/>
      <c r="I124" s="80">
        <f>SUM(I120:J123)</f>
        <v>59855</v>
      </c>
      <c r="J124" s="82"/>
    </row>
    <row r="126" spans="1:14" x14ac:dyDescent="0.25">
      <c r="B126" s="29" t="s">
        <v>117</v>
      </c>
    </row>
    <row r="127" spans="1:14" x14ac:dyDescent="0.25">
      <c r="N127" s="55"/>
    </row>
    <row r="128" spans="1:14" x14ac:dyDescent="0.25">
      <c r="J128" s="46">
        <f>J126+I124+H115+I105+I95+I87+J81+I70+J58+I50+I29+I19</f>
        <v>10996429.5024</v>
      </c>
      <c r="L128" s="58">
        <v>10996429.5</v>
      </c>
      <c r="M128" s="59"/>
    </row>
    <row r="129" spans="12:12" x14ac:dyDescent="0.25">
      <c r="L129" s="46">
        <f>L128-J128</f>
        <v>-2.3999996483325958E-3</v>
      </c>
    </row>
  </sheetData>
  <mergeCells count="275">
    <mergeCell ref="A117:J117"/>
    <mergeCell ref="B123:E123"/>
    <mergeCell ref="A124:E124"/>
    <mergeCell ref="G124:H124"/>
    <mergeCell ref="I124:J124"/>
    <mergeCell ref="B122:E122"/>
    <mergeCell ref="G123:H123"/>
    <mergeCell ref="I123:J123"/>
    <mergeCell ref="A1:J1"/>
    <mergeCell ref="A2:J2"/>
    <mergeCell ref="A3:J3"/>
    <mergeCell ref="A5:J5"/>
    <mergeCell ref="A6:J6"/>
    <mergeCell ref="A9:J9"/>
    <mergeCell ref="B121:E121"/>
    <mergeCell ref="G122:H122"/>
    <mergeCell ref="I122:J122"/>
    <mergeCell ref="B13:C13"/>
    <mergeCell ref="I13:J13"/>
    <mergeCell ref="B14:C14"/>
    <mergeCell ref="I14:J14"/>
    <mergeCell ref="B15:C15"/>
    <mergeCell ref="I15:J15"/>
    <mergeCell ref="A10:A12"/>
    <mergeCell ref="B10:C12"/>
    <mergeCell ref="D10:D12"/>
    <mergeCell ref="E10:H10"/>
    <mergeCell ref="I10:J12"/>
    <mergeCell ref="E11:E12"/>
    <mergeCell ref="F11:H11"/>
    <mergeCell ref="A19:C19"/>
    <mergeCell ref="I19:J19"/>
    <mergeCell ref="A21:J21"/>
    <mergeCell ref="A24:J24"/>
    <mergeCell ref="B25:D25"/>
    <mergeCell ref="E25:F25"/>
    <mergeCell ref="I25:J25"/>
    <mergeCell ref="B16:C16"/>
    <mergeCell ref="I16:J16"/>
    <mergeCell ref="B17:C17"/>
    <mergeCell ref="I17:J17"/>
    <mergeCell ref="B18:C18"/>
    <mergeCell ref="I18:J18"/>
    <mergeCell ref="B28:D28"/>
    <mergeCell ref="E28:F28"/>
    <mergeCell ref="I28:J28"/>
    <mergeCell ref="A29:D29"/>
    <mergeCell ref="E29:F29"/>
    <mergeCell ref="I29:J29"/>
    <mergeCell ref="B26:D26"/>
    <mergeCell ref="E26:F26"/>
    <mergeCell ref="I26:J26"/>
    <mergeCell ref="B27:D27"/>
    <mergeCell ref="E27:F27"/>
    <mergeCell ref="I27:J27"/>
    <mergeCell ref="B37:F37"/>
    <mergeCell ref="G37:H37"/>
    <mergeCell ref="I37:J37"/>
    <mergeCell ref="A38:A39"/>
    <mergeCell ref="B38:F38"/>
    <mergeCell ref="G38:H39"/>
    <mergeCell ref="I38:J39"/>
    <mergeCell ref="B39:F39"/>
    <mergeCell ref="A31:J31"/>
    <mergeCell ref="A34:J34"/>
    <mergeCell ref="B35:F35"/>
    <mergeCell ref="G35:H35"/>
    <mergeCell ref="I35:J35"/>
    <mergeCell ref="B36:F36"/>
    <mergeCell ref="G36:H36"/>
    <mergeCell ref="I36:J36"/>
    <mergeCell ref="A43:A44"/>
    <mergeCell ref="B43:F43"/>
    <mergeCell ref="G43:H44"/>
    <mergeCell ref="I43:J44"/>
    <mergeCell ref="B44:F44"/>
    <mergeCell ref="B40:F40"/>
    <mergeCell ref="G40:H40"/>
    <mergeCell ref="I40:J40"/>
    <mergeCell ref="B41:F41"/>
    <mergeCell ref="G41:H41"/>
    <mergeCell ref="I41:J41"/>
    <mergeCell ref="B45:F45"/>
    <mergeCell ref="G45:H45"/>
    <mergeCell ref="I45:J45"/>
    <mergeCell ref="B46:F46"/>
    <mergeCell ref="G46:H46"/>
    <mergeCell ref="I46:J46"/>
    <mergeCell ref="B42:F42"/>
    <mergeCell ref="G42:H42"/>
    <mergeCell ref="I42:J42"/>
    <mergeCell ref="B49:F49"/>
    <mergeCell ref="G49:H49"/>
    <mergeCell ref="I49:J49"/>
    <mergeCell ref="A50:F50"/>
    <mergeCell ref="G50:H50"/>
    <mergeCell ref="I50:J50"/>
    <mergeCell ref="B47:F47"/>
    <mergeCell ref="G47:H47"/>
    <mergeCell ref="I47:J47"/>
    <mergeCell ref="B48:F48"/>
    <mergeCell ref="G48:H48"/>
    <mergeCell ref="I48:J48"/>
    <mergeCell ref="B57:E57"/>
    <mergeCell ref="F57:G57"/>
    <mergeCell ref="H57:I57"/>
    <mergeCell ref="A58:E58"/>
    <mergeCell ref="F58:G58"/>
    <mergeCell ref="H58:I58"/>
    <mergeCell ref="A52:J52"/>
    <mergeCell ref="B55:E55"/>
    <mergeCell ref="F55:G55"/>
    <mergeCell ref="H55:I55"/>
    <mergeCell ref="B56:E56"/>
    <mergeCell ref="F56:G56"/>
    <mergeCell ref="H56:I56"/>
    <mergeCell ref="A60:J60"/>
    <mergeCell ref="B64:D64"/>
    <mergeCell ref="E64:F64"/>
    <mergeCell ref="G64:H64"/>
    <mergeCell ref="I64:J64"/>
    <mergeCell ref="B65:D65"/>
    <mergeCell ref="E65:F65"/>
    <mergeCell ref="G65:H65"/>
    <mergeCell ref="I65:J65"/>
    <mergeCell ref="B68:D68"/>
    <mergeCell ref="E68:F68"/>
    <mergeCell ref="G68:H68"/>
    <mergeCell ref="I68:J68"/>
    <mergeCell ref="B69:D69"/>
    <mergeCell ref="E69:F69"/>
    <mergeCell ref="G69:H69"/>
    <mergeCell ref="I69:J69"/>
    <mergeCell ref="B66:D66"/>
    <mergeCell ref="E66:F66"/>
    <mergeCell ref="G66:H66"/>
    <mergeCell ref="I66:J66"/>
    <mergeCell ref="B67:D67"/>
    <mergeCell ref="E67:F67"/>
    <mergeCell ref="G67:H67"/>
    <mergeCell ref="I67:J67"/>
    <mergeCell ref="B76:D76"/>
    <mergeCell ref="F76:G76"/>
    <mergeCell ref="H76:I76"/>
    <mergeCell ref="B77:D77"/>
    <mergeCell ref="F77:G77"/>
    <mergeCell ref="H77:I77"/>
    <mergeCell ref="A70:D70"/>
    <mergeCell ref="E70:F70"/>
    <mergeCell ref="G70:H70"/>
    <mergeCell ref="I70:J70"/>
    <mergeCell ref="A72:J72"/>
    <mergeCell ref="A75:J75"/>
    <mergeCell ref="B80:D80"/>
    <mergeCell ref="F80:G80"/>
    <mergeCell ref="H80:I80"/>
    <mergeCell ref="B81:D81"/>
    <mergeCell ref="F81:G81"/>
    <mergeCell ref="H81:I81"/>
    <mergeCell ref="B78:D78"/>
    <mergeCell ref="F78:G78"/>
    <mergeCell ref="H78:I78"/>
    <mergeCell ref="B79:D79"/>
    <mergeCell ref="F79:G79"/>
    <mergeCell ref="H79:I79"/>
    <mergeCell ref="B86:D86"/>
    <mergeCell ref="E86:F86"/>
    <mergeCell ref="G86:H86"/>
    <mergeCell ref="I86:J86"/>
    <mergeCell ref="A87:D87"/>
    <mergeCell ref="E87:F87"/>
    <mergeCell ref="G87:H87"/>
    <mergeCell ref="I87:J87"/>
    <mergeCell ref="A83:J83"/>
    <mergeCell ref="B84:D84"/>
    <mergeCell ref="E84:F84"/>
    <mergeCell ref="G84:H84"/>
    <mergeCell ref="I84:J84"/>
    <mergeCell ref="B85:D85"/>
    <mergeCell ref="E85:F85"/>
    <mergeCell ref="G85:H85"/>
    <mergeCell ref="I85:J85"/>
    <mergeCell ref="B91:C91"/>
    <mergeCell ref="D91:E91"/>
    <mergeCell ref="F91:G91"/>
    <mergeCell ref="I91:J91"/>
    <mergeCell ref="B92:C92"/>
    <mergeCell ref="D92:E92"/>
    <mergeCell ref="F92:G92"/>
    <mergeCell ref="I92:J92"/>
    <mergeCell ref="B89:C89"/>
    <mergeCell ref="D89:E89"/>
    <mergeCell ref="F89:G89"/>
    <mergeCell ref="I89:J89"/>
    <mergeCell ref="B90:C90"/>
    <mergeCell ref="D90:E90"/>
    <mergeCell ref="F90:G90"/>
    <mergeCell ref="I90:J90"/>
    <mergeCell ref="A95:C95"/>
    <mergeCell ref="D95:E95"/>
    <mergeCell ref="F95:G95"/>
    <mergeCell ref="I95:J95"/>
    <mergeCell ref="A96:J96"/>
    <mergeCell ref="B97:E97"/>
    <mergeCell ref="F97:G97"/>
    <mergeCell ref="I97:J97"/>
    <mergeCell ref="B93:C93"/>
    <mergeCell ref="D93:E93"/>
    <mergeCell ref="F93:G93"/>
    <mergeCell ref="I93:J93"/>
    <mergeCell ref="B94:C94"/>
    <mergeCell ref="D94:E94"/>
    <mergeCell ref="F94:G94"/>
    <mergeCell ref="I94:J94"/>
    <mergeCell ref="B100:E100"/>
    <mergeCell ref="F100:G100"/>
    <mergeCell ref="I100:J100"/>
    <mergeCell ref="B101:E101"/>
    <mergeCell ref="F101:G101"/>
    <mergeCell ref="I101:J101"/>
    <mergeCell ref="B98:E98"/>
    <mergeCell ref="F98:G98"/>
    <mergeCell ref="I98:J98"/>
    <mergeCell ref="B99:E99"/>
    <mergeCell ref="F99:G99"/>
    <mergeCell ref="I99:J99"/>
    <mergeCell ref="B104:E104"/>
    <mergeCell ref="F104:G104"/>
    <mergeCell ref="I104:J104"/>
    <mergeCell ref="A105:E105"/>
    <mergeCell ref="F105:G105"/>
    <mergeCell ref="I105:J105"/>
    <mergeCell ref="B102:E102"/>
    <mergeCell ref="F102:G102"/>
    <mergeCell ref="I102:J102"/>
    <mergeCell ref="B103:E103"/>
    <mergeCell ref="F103:G103"/>
    <mergeCell ref="I103:J103"/>
    <mergeCell ref="B110:E110"/>
    <mergeCell ref="F110:G110"/>
    <mergeCell ref="H110:I110"/>
    <mergeCell ref="B111:E111"/>
    <mergeCell ref="F111:G111"/>
    <mergeCell ref="H111:I111"/>
    <mergeCell ref="A107:J107"/>
    <mergeCell ref="B108:E108"/>
    <mergeCell ref="F108:G108"/>
    <mergeCell ref="H108:I108"/>
    <mergeCell ref="B109:E109"/>
    <mergeCell ref="F109:G109"/>
    <mergeCell ref="H109:I109"/>
    <mergeCell ref="B114:E114"/>
    <mergeCell ref="A115:E115"/>
    <mergeCell ref="F115:G115"/>
    <mergeCell ref="H115:I115"/>
    <mergeCell ref="I4:J4"/>
    <mergeCell ref="B120:E120"/>
    <mergeCell ref="G120:H120"/>
    <mergeCell ref="I120:J120"/>
    <mergeCell ref="G121:H121"/>
    <mergeCell ref="I121:J121"/>
    <mergeCell ref="B118:E118"/>
    <mergeCell ref="G118:H118"/>
    <mergeCell ref="I118:J118"/>
    <mergeCell ref="B119:E119"/>
    <mergeCell ref="G119:H119"/>
    <mergeCell ref="I119:J119"/>
    <mergeCell ref="B112:E112"/>
    <mergeCell ref="F112:G112"/>
    <mergeCell ref="H112:I112"/>
    <mergeCell ref="F113:G113"/>
    <mergeCell ref="H113:I113"/>
    <mergeCell ref="B113:E113"/>
    <mergeCell ref="F114:G114"/>
    <mergeCell ref="H114:I114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5"/>
  <sheetViews>
    <sheetView topLeftCell="A115" workbookViewId="0">
      <selection activeCell="A115" sqref="A1:XFD1048576"/>
    </sheetView>
  </sheetViews>
  <sheetFormatPr defaultColWidth="9.140625" defaultRowHeight="15" x14ac:dyDescent="0.25"/>
  <cols>
    <col min="1" max="1" width="4.5703125" style="29" customWidth="1"/>
    <col min="2" max="2" width="12.42578125" style="29" customWidth="1"/>
    <col min="3" max="7" width="9.140625" style="29"/>
    <col min="8" max="8" width="10.85546875" style="29" customWidth="1"/>
    <col min="9" max="9" width="8.140625" style="29" customWidth="1"/>
    <col min="10" max="10" width="11.85546875" style="29" customWidth="1"/>
    <col min="11" max="16384" width="9.140625" style="29"/>
  </cols>
  <sheetData>
    <row r="1" spans="1:10" ht="17.25" customHeight="1" x14ac:dyDescent="0.25">
      <c r="A1" s="159" t="s">
        <v>0</v>
      </c>
      <c r="B1" s="159"/>
      <c r="C1" s="159"/>
      <c r="D1" s="159"/>
      <c r="E1" s="159"/>
      <c r="F1" s="159"/>
      <c r="G1" s="159"/>
      <c r="H1" s="159"/>
      <c r="I1" s="159"/>
      <c r="J1" s="159"/>
    </row>
    <row r="2" spans="1:10" ht="17.25" customHeight="1" x14ac:dyDescent="0.25">
      <c r="A2" s="159" t="s">
        <v>112</v>
      </c>
      <c r="B2" s="159"/>
      <c r="C2" s="159"/>
      <c r="D2" s="159"/>
      <c r="E2" s="159"/>
      <c r="F2" s="159"/>
      <c r="G2" s="159"/>
      <c r="H2" s="159"/>
      <c r="I2" s="159"/>
      <c r="J2" s="159"/>
    </row>
    <row r="3" spans="1:10" ht="17.25" customHeight="1" x14ac:dyDescent="0.25">
      <c r="A3" s="159" t="s">
        <v>119</v>
      </c>
      <c r="B3" s="159"/>
      <c r="C3" s="159"/>
      <c r="D3" s="159"/>
      <c r="E3" s="159"/>
      <c r="F3" s="159"/>
      <c r="G3" s="159"/>
      <c r="H3" s="159"/>
      <c r="I3" s="159"/>
      <c r="J3" s="159"/>
    </row>
    <row r="4" spans="1:10" ht="17.25" x14ac:dyDescent="0.25">
      <c r="A4" s="1"/>
      <c r="I4" s="172" t="s">
        <v>141</v>
      </c>
      <c r="J4" s="172"/>
    </row>
    <row r="5" spans="1:10" ht="71.25" customHeight="1" x14ac:dyDescent="0.3">
      <c r="A5" s="160" t="s">
        <v>139</v>
      </c>
      <c r="B5" s="160"/>
      <c r="C5" s="160"/>
      <c r="D5" s="160"/>
      <c r="E5" s="160"/>
      <c r="F5" s="160"/>
      <c r="G5" s="160"/>
      <c r="H5" s="160"/>
      <c r="I5" s="160"/>
      <c r="J5" s="160"/>
    </row>
    <row r="6" spans="1:10" ht="17.25" x14ac:dyDescent="0.25">
      <c r="A6" s="133" t="s">
        <v>1</v>
      </c>
      <c r="B6" s="133"/>
      <c r="C6" s="133"/>
      <c r="D6" s="133"/>
      <c r="E6" s="133"/>
      <c r="F6" s="133"/>
      <c r="G6" s="133"/>
      <c r="H6" s="133"/>
      <c r="I6" s="133"/>
      <c r="J6" s="133"/>
    </row>
    <row r="7" spans="1:10" ht="17.25" x14ac:dyDescent="0.25">
      <c r="A7" s="3" t="s">
        <v>2</v>
      </c>
    </row>
    <row r="8" spans="1:10" ht="17.25" x14ac:dyDescent="0.25">
      <c r="A8" s="3" t="s">
        <v>120</v>
      </c>
    </row>
    <row r="9" spans="1:10" ht="18" thickBot="1" x14ac:dyDescent="0.3">
      <c r="A9" s="161" t="s">
        <v>4</v>
      </c>
      <c r="B9" s="161"/>
      <c r="C9" s="161"/>
      <c r="D9" s="161"/>
      <c r="E9" s="161"/>
      <c r="F9" s="161"/>
      <c r="G9" s="161"/>
      <c r="H9" s="161"/>
      <c r="I9" s="161"/>
      <c r="J9" s="161"/>
    </row>
    <row r="10" spans="1:10" ht="30" customHeight="1" thickBot="1" x14ac:dyDescent="0.3">
      <c r="A10" s="168" t="s">
        <v>5</v>
      </c>
      <c r="B10" s="162" t="s">
        <v>6</v>
      </c>
      <c r="C10" s="163"/>
      <c r="D10" s="168" t="s">
        <v>7</v>
      </c>
      <c r="E10" s="108" t="s">
        <v>8</v>
      </c>
      <c r="F10" s="171"/>
      <c r="G10" s="171"/>
      <c r="H10" s="109"/>
      <c r="I10" s="162" t="s">
        <v>9</v>
      </c>
      <c r="J10" s="163"/>
    </row>
    <row r="11" spans="1:10" ht="15.75" thickBot="1" x14ac:dyDescent="0.3">
      <c r="A11" s="169"/>
      <c r="B11" s="164"/>
      <c r="C11" s="165"/>
      <c r="D11" s="169"/>
      <c r="E11" s="168" t="s">
        <v>10</v>
      </c>
      <c r="F11" s="108" t="s">
        <v>106</v>
      </c>
      <c r="G11" s="171"/>
      <c r="H11" s="109"/>
      <c r="I11" s="164"/>
      <c r="J11" s="165"/>
    </row>
    <row r="12" spans="1:10" ht="62.25" customHeight="1" thickBot="1" x14ac:dyDescent="0.3">
      <c r="A12" s="170"/>
      <c r="B12" s="166"/>
      <c r="C12" s="167"/>
      <c r="D12" s="170"/>
      <c r="E12" s="170"/>
      <c r="F12" s="4" t="s">
        <v>11</v>
      </c>
      <c r="G12" s="4" t="s">
        <v>12</v>
      </c>
      <c r="H12" s="4" t="s">
        <v>13</v>
      </c>
      <c r="I12" s="166"/>
      <c r="J12" s="167"/>
    </row>
    <row r="13" spans="1:10" ht="14.45" thickBot="1" x14ac:dyDescent="0.3">
      <c r="A13" s="5">
        <v>1</v>
      </c>
      <c r="B13" s="108">
        <v>2</v>
      </c>
      <c r="C13" s="109"/>
      <c r="D13" s="4">
        <v>3</v>
      </c>
      <c r="E13" s="4">
        <v>4</v>
      </c>
      <c r="F13" s="4">
        <v>5</v>
      </c>
      <c r="G13" s="4">
        <v>6</v>
      </c>
      <c r="H13" s="4">
        <v>7</v>
      </c>
      <c r="I13" s="108">
        <v>8</v>
      </c>
      <c r="J13" s="109"/>
    </row>
    <row r="14" spans="1:10" ht="15.75" thickBot="1" x14ac:dyDescent="0.3">
      <c r="A14" s="6">
        <v>1</v>
      </c>
      <c r="B14" s="110" t="s">
        <v>14</v>
      </c>
      <c r="C14" s="111"/>
      <c r="D14" s="7"/>
      <c r="E14" s="33"/>
      <c r="F14" s="33"/>
      <c r="G14" s="34"/>
      <c r="H14" s="33"/>
      <c r="I14" s="74"/>
      <c r="J14" s="75"/>
    </row>
    <row r="15" spans="1:10" ht="15.75" thickBot="1" x14ac:dyDescent="0.3">
      <c r="A15" s="6">
        <v>2</v>
      </c>
      <c r="B15" s="110" t="s">
        <v>15</v>
      </c>
      <c r="C15" s="111"/>
      <c r="D15" s="7"/>
      <c r="E15" s="33"/>
      <c r="F15" s="33"/>
      <c r="G15" s="34"/>
      <c r="H15" s="33"/>
      <c r="I15" s="74"/>
      <c r="J15" s="75"/>
    </row>
    <row r="16" spans="1:10" ht="26.25" customHeight="1" thickBot="1" x14ac:dyDescent="0.3">
      <c r="A16" s="6">
        <v>3</v>
      </c>
      <c r="B16" s="110" t="s">
        <v>16</v>
      </c>
      <c r="C16" s="111"/>
      <c r="D16" s="7"/>
      <c r="E16" s="33"/>
      <c r="F16" s="33"/>
      <c r="G16" s="33"/>
      <c r="H16" s="33"/>
      <c r="I16" s="74"/>
      <c r="J16" s="75"/>
    </row>
    <row r="17" spans="1:10" ht="25.5" customHeight="1" thickBot="1" x14ac:dyDescent="0.3">
      <c r="A17" s="6">
        <v>4</v>
      </c>
      <c r="B17" s="110" t="s">
        <v>17</v>
      </c>
      <c r="C17" s="111"/>
      <c r="D17" s="7"/>
      <c r="E17" s="33"/>
      <c r="F17" s="33"/>
      <c r="G17" s="33"/>
      <c r="H17" s="33"/>
      <c r="I17" s="74"/>
      <c r="J17" s="75"/>
    </row>
    <row r="18" spans="1:10" ht="27" customHeight="1" thickBot="1" x14ac:dyDescent="0.3">
      <c r="A18" s="32">
        <v>5</v>
      </c>
      <c r="B18" s="112" t="s">
        <v>18</v>
      </c>
      <c r="C18" s="113"/>
      <c r="D18" s="36"/>
      <c r="E18" s="37"/>
      <c r="F18" s="37"/>
      <c r="G18" s="37"/>
      <c r="H18" s="33"/>
      <c r="I18" s="76"/>
      <c r="J18" s="77"/>
    </row>
    <row r="19" spans="1:10" ht="15.75" customHeight="1" thickBot="1" x14ac:dyDescent="0.3">
      <c r="A19" s="143" t="s">
        <v>19</v>
      </c>
      <c r="B19" s="144"/>
      <c r="C19" s="145"/>
      <c r="D19" s="38" t="s">
        <v>20</v>
      </c>
      <c r="E19" s="39" t="s">
        <v>99</v>
      </c>
      <c r="F19" s="39" t="s">
        <v>20</v>
      </c>
      <c r="G19" s="39" t="s">
        <v>20</v>
      </c>
      <c r="H19" s="39" t="s">
        <v>20</v>
      </c>
      <c r="I19" s="78"/>
      <c r="J19" s="79"/>
    </row>
    <row r="20" spans="1:10" x14ac:dyDescent="0.25">
      <c r="A20" s="35"/>
      <c r="B20" s="35"/>
      <c r="C20" s="13"/>
      <c r="D20" s="13"/>
      <c r="E20" s="13"/>
      <c r="F20" s="13"/>
      <c r="G20" s="13"/>
      <c r="H20" s="13"/>
      <c r="I20" s="13"/>
      <c r="J20" s="14"/>
    </row>
    <row r="21" spans="1:10" ht="17.25" x14ac:dyDescent="0.25">
      <c r="A21" s="133" t="s">
        <v>1</v>
      </c>
      <c r="B21" s="133"/>
      <c r="C21" s="133"/>
      <c r="D21" s="133"/>
      <c r="E21" s="133"/>
      <c r="F21" s="133"/>
      <c r="G21" s="133"/>
      <c r="H21" s="133"/>
      <c r="I21" s="133"/>
      <c r="J21" s="133"/>
    </row>
    <row r="22" spans="1:10" ht="17.25" x14ac:dyDescent="0.25">
      <c r="A22" s="3" t="s">
        <v>21</v>
      </c>
      <c r="F22" s="29">
        <v>112</v>
      </c>
    </row>
    <row r="23" spans="1:10" ht="17.25" x14ac:dyDescent="0.25">
      <c r="A23" s="3" t="s">
        <v>22</v>
      </c>
      <c r="F23" s="29" t="s">
        <v>110</v>
      </c>
    </row>
    <row r="24" spans="1:10" ht="32.25" customHeight="1" thickBot="1" x14ac:dyDescent="0.3">
      <c r="A24" s="123" t="s">
        <v>23</v>
      </c>
      <c r="B24" s="123"/>
      <c r="C24" s="123"/>
      <c r="D24" s="123"/>
      <c r="E24" s="123"/>
      <c r="F24" s="123"/>
      <c r="G24" s="123"/>
      <c r="H24" s="123"/>
      <c r="I24" s="123"/>
      <c r="J24" s="123"/>
    </row>
    <row r="25" spans="1:10" ht="67.5" customHeight="1" thickBot="1" x14ac:dyDescent="0.3">
      <c r="A25" s="8" t="s">
        <v>5</v>
      </c>
      <c r="B25" s="80" t="s">
        <v>24</v>
      </c>
      <c r="C25" s="81"/>
      <c r="D25" s="82"/>
      <c r="E25" s="80" t="s">
        <v>25</v>
      </c>
      <c r="F25" s="82"/>
      <c r="G25" s="9" t="s">
        <v>26</v>
      </c>
      <c r="H25" s="9" t="s">
        <v>27</v>
      </c>
      <c r="I25" s="80" t="s">
        <v>28</v>
      </c>
      <c r="J25" s="82"/>
    </row>
    <row r="26" spans="1:10" ht="16.5" thickBot="1" x14ac:dyDescent="0.3">
      <c r="A26" s="10">
        <v>1</v>
      </c>
      <c r="B26" s="80">
        <v>2</v>
      </c>
      <c r="C26" s="81"/>
      <c r="D26" s="82"/>
      <c r="E26" s="80">
        <v>3</v>
      </c>
      <c r="F26" s="82"/>
      <c r="G26" s="11">
        <v>4</v>
      </c>
      <c r="H26" s="11">
        <v>5</v>
      </c>
      <c r="I26" s="80">
        <v>6</v>
      </c>
      <c r="J26" s="82"/>
    </row>
    <row r="27" spans="1:10" ht="15.75" thickBot="1" x14ac:dyDescent="0.3">
      <c r="A27" s="20">
        <v>1</v>
      </c>
      <c r="B27" s="149" t="s">
        <v>111</v>
      </c>
      <c r="C27" s="150"/>
      <c r="D27" s="151"/>
      <c r="E27" s="99"/>
      <c r="F27" s="100"/>
      <c r="G27" s="18"/>
      <c r="H27" s="18"/>
      <c r="I27" s="99"/>
      <c r="J27" s="100"/>
    </row>
    <row r="28" spans="1:10" ht="15.75" thickBot="1" x14ac:dyDescent="0.3">
      <c r="A28" s="20"/>
      <c r="B28" s="149" t="s">
        <v>116</v>
      </c>
      <c r="C28" s="150"/>
      <c r="D28" s="151"/>
      <c r="E28" s="99"/>
      <c r="F28" s="100"/>
      <c r="G28" s="18"/>
      <c r="H28" s="18"/>
      <c r="I28" s="99"/>
      <c r="J28" s="100"/>
    </row>
    <row r="29" spans="1:10" ht="16.5" customHeight="1" thickBot="1" x14ac:dyDescent="0.3">
      <c r="A29" s="83" t="s">
        <v>19</v>
      </c>
      <c r="B29" s="84"/>
      <c r="C29" s="84"/>
      <c r="D29" s="85"/>
      <c r="E29" s="80" t="s">
        <v>29</v>
      </c>
      <c r="F29" s="82"/>
      <c r="G29" s="12" t="s">
        <v>29</v>
      </c>
      <c r="H29" s="12" t="s">
        <v>29</v>
      </c>
      <c r="I29" s="80">
        <f>SUM(I27:J28)</f>
        <v>0</v>
      </c>
      <c r="J29" s="82"/>
    </row>
    <row r="31" spans="1:10" ht="17.25" x14ac:dyDescent="0.25">
      <c r="A31" s="133" t="s">
        <v>30</v>
      </c>
      <c r="B31" s="133"/>
      <c r="C31" s="133"/>
      <c r="D31" s="133"/>
      <c r="E31" s="133"/>
      <c r="F31" s="133"/>
      <c r="G31" s="133"/>
      <c r="H31" s="133"/>
      <c r="I31" s="133"/>
      <c r="J31" s="133"/>
    </row>
    <row r="32" spans="1:10" ht="17.25" x14ac:dyDescent="0.25">
      <c r="A32" s="3" t="s">
        <v>31</v>
      </c>
    </row>
    <row r="33" spans="1:10" ht="17.25" x14ac:dyDescent="0.25">
      <c r="A33" s="3" t="s">
        <v>32</v>
      </c>
    </row>
    <row r="34" spans="1:10" ht="71.25" customHeight="1" thickBot="1" x14ac:dyDescent="0.3">
      <c r="A34" s="123" t="s">
        <v>33</v>
      </c>
      <c r="B34" s="123"/>
      <c r="C34" s="123"/>
      <c r="D34" s="123"/>
      <c r="E34" s="123"/>
      <c r="F34" s="123"/>
      <c r="G34" s="123"/>
      <c r="H34" s="123"/>
      <c r="I34" s="123"/>
      <c r="J34" s="123"/>
    </row>
    <row r="35" spans="1:10" ht="32.25" thickBot="1" x14ac:dyDescent="0.3">
      <c r="A35" s="8" t="s">
        <v>5</v>
      </c>
      <c r="B35" s="80" t="s">
        <v>34</v>
      </c>
      <c r="C35" s="81"/>
      <c r="D35" s="81"/>
      <c r="E35" s="81"/>
      <c r="F35" s="82"/>
      <c r="G35" s="80" t="s">
        <v>35</v>
      </c>
      <c r="H35" s="82"/>
      <c r="I35" s="80" t="s">
        <v>36</v>
      </c>
      <c r="J35" s="82"/>
    </row>
    <row r="36" spans="1:10" ht="16.5" thickBot="1" x14ac:dyDescent="0.3">
      <c r="A36" s="10">
        <v>1</v>
      </c>
      <c r="B36" s="80">
        <v>2</v>
      </c>
      <c r="C36" s="81"/>
      <c r="D36" s="81"/>
      <c r="E36" s="81"/>
      <c r="F36" s="82"/>
      <c r="G36" s="80">
        <v>3</v>
      </c>
      <c r="H36" s="82"/>
      <c r="I36" s="80">
        <v>4</v>
      </c>
      <c r="J36" s="82"/>
    </row>
    <row r="37" spans="1:10" ht="16.5" thickBot="1" x14ac:dyDescent="0.3">
      <c r="A37" s="17">
        <v>1</v>
      </c>
      <c r="B37" s="80" t="s">
        <v>37</v>
      </c>
      <c r="C37" s="81"/>
      <c r="D37" s="81"/>
      <c r="E37" s="81"/>
      <c r="F37" s="82"/>
      <c r="G37" s="80" t="s">
        <v>20</v>
      </c>
      <c r="H37" s="82"/>
      <c r="I37" s="94">
        <f>I38</f>
        <v>0</v>
      </c>
      <c r="J37" s="95"/>
    </row>
    <row r="38" spans="1:10" ht="15.75" x14ac:dyDescent="0.25">
      <c r="A38" s="146"/>
      <c r="B38" s="120" t="s">
        <v>38</v>
      </c>
      <c r="C38" s="148"/>
      <c r="D38" s="148"/>
      <c r="E38" s="148"/>
      <c r="F38" s="121"/>
      <c r="G38" s="76">
        <f>I19</f>
        <v>0</v>
      </c>
      <c r="H38" s="152"/>
      <c r="I38" s="155">
        <f>I50/30.2*22</f>
        <v>0</v>
      </c>
      <c r="J38" s="156"/>
    </row>
    <row r="39" spans="1:10" ht="16.5" thickBot="1" x14ac:dyDescent="0.3">
      <c r="A39" s="147"/>
      <c r="B39" s="101" t="s">
        <v>39</v>
      </c>
      <c r="C39" s="134"/>
      <c r="D39" s="134"/>
      <c r="E39" s="134"/>
      <c r="F39" s="102"/>
      <c r="G39" s="153"/>
      <c r="H39" s="154"/>
      <c r="I39" s="157"/>
      <c r="J39" s="158"/>
    </row>
    <row r="40" spans="1:10" ht="16.5" thickBot="1" x14ac:dyDescent="0.3">
      <c r="A40" s="20"/>
      <c r="B40" s="80" t="s">
        <v>40</v>
      </c>
      <c r="C40" s="81"/>
      <c r="D40" s="81"/>
      <c r="E40" s="81"/>
      <c r="F40" s="82"/>
      <c r="G40" s="99"/>
      <c r="H40" s="100"/>
      <c r="I40" s="94"/>
      <c r="J40" s="95"/>
    </row>
    <row r="41" spans="1:10" ht="52.5" customHeight="1" thickBot="1" x14ac:dyDescent="0.3">
      <c r="A41" s="20"/>
      <c r="B41" s="80" t="s">
        <v>41</v>
      </c>
      <c r="C41" s="81"/>
      <c r="D41" s="81"/>
      <c r="E41" s="81"/>
      <c r="F41" s="82"/>
      <c r="G41" s="99"/>
      <c r="H41" s="100"/>
      <c r="I41" s="94"/>
      <c r="J41" s="95"/>
    </row>
    <row r="42" spans="1:10" ht="31.5" customHeight="1" thickBot="1" x14ac:dyDescent="0.3">
      <c r="A42" s="17">
        <v>2</v>
      </c>
      <c r="B42" s="80" t="s">
        <v>42</v>
      </c>
      <c r="C42" s="81"/>
      <c r="D42" s="81"/>
      <c r="E42" s="81"/>
      <c r="F42" s="82"/>
      <c r="G42" s="80" t="s">
        <v>20</v>
      </c>
      <c r="H42" s="82"/>
      <c r="I42" s="94">
        <f>I43+I46</f>
        <v>0</v>
      </c>
      <c r="J42" s="95"/>
    </row>
    <row r="43" spans="1:10" ht="15.75" x14ac:dyDescent="0.25">
      <c r="A43" s="146"/>
      <c r="B43" s="120" t="s">
        <v>38</v>
      </c>
      <c r="C43" s="148"/>
      <c r="D43" s="148"/>
      <c r="E43" s="148"/>
      <c r="F43" s="121"/>
      <c r="G43" s="76">
        <f>G38</f>
        <v>0</v>
      </c>
      <c r="H43" s="152"/>
      <c r="I43" s="155">
        <f>I50/30.2*2.9</f>
        <v>0</v>
      </c>
      <c r="J43" s="156"/>
    </row>
    <row r="44" spans="1:10" ht="49.5" customHeight="1" thickBot="1" x14ac:dyDescent="0.3">
      <c r="A44" s="147"/>
      <c r="B44" s="101" t="s">
        <v>43</v>
      </c>
      <c r="C44" s="134"/>
      <c r="D44" s="134"/>
      <c r="E44" s="134"/>
      <c r="F44" s="102"/>
      <c r="G44" s="153"/>
      <c r="H44" s="154"/>
      <c r="I44" s="157"/>
      <c r="J44" s="158"/>
    </row>
    <row r="45" spans="1:10" ht="45.75" customHeight="1" thickBot="1" x14ac:dyDescent="0.3">
      <c r="A45" s="20"/>
      <c r="B45" s="80" t="s">
        <v>44</v>
      </c>
      <c r="C45" s="81"/>
      <c r="D45" s="81"/>
      <c r="E45" s="81"/>
      <c r="F45" s="82"/>
      <c r="G45" s="99"/>
      <c r="H45" s="100"/>
      <c r="I45" s="94"/>
      <c r="J45" s="95"/>
    </row>
    <row r="46" spans="1:10" ht="45" customHeight="1" thickBot="1" x14ac:dyDescent="0.3">
      <c r="A46" s="20"/>
      <c r="B46" s="80" t="s">
        <v>45</v>
      </c>
      <c r="C46" s="81"/>
      <c r="D46" s="81"/>
      <c r="E46" s="81"/>
      <c r="F46" s="82"/>
      <c r="G46" s="74">
        <f>G43</f>
        <v>0</v>
      </c>
      <c r="H46" s="142"/>
      <c r="I46" s="94">
        <f>I50/30.2*0.2</f>
        <v>0</v>
      </c>
      <c r="J46" s="95"/>
    </row>
    <row r="47" spans="1:10" ht="63.75" customHeight="1" thickBot="1" x14ac:dyDescent="0.3">
      <c r="A47" s="20"/>
      <c r="B47" s="80" t="s">
        <v>46</v>
      </c>
      <c r="C47" s="81"/>
      <c r="D47" s="81"/>
      <c r="E47" s="81"/>
      <c r="F47" s="82"/>
      <c r="G47" s="99"/>
      <c r="H47" s="100"/>
      <c r="I47" s="94"/>
      <c r="J47" s="95"/>
    </row>
    <row r="48" spans="1:10" ht="65.25" customHeight="1" thickBot="1" x14ac:dyDescent="0.3">
      <c r="A48" s="20"/>
      <c r="B48" s="80" t="s">
        <v>47</v>
      </c>
      <c r="C48" s="81"/>
      <c r="D48" s="81"/>
      <c r="E48" s="81"/>
      <c r="F48" s="82"/>
      <c r="G48" s="99"/>
      <c r="H48" s="100"/>
      <c r="I48" s="94"/>
      <c r="J48" s="95"/>
    </row>
    <row r="49" spans="1:10" ht="46.5" customHeight="1" thickBot="1" x14ac:dyDescent="0.3">
      <c r="A49" s="17">
        <v>3</v>
      </c>
      <c r="B49" s="80" t="s">
        <v>48</v>
      </c>
      <c r="C49" s="81"/>
      <c r="D49" s="81"/>
      <c r="E49" s="81"/>
      <c r="F49" s="82"/>
      <c r="G49" s="74">
        <f>G46</f>
        <v>0</v>
      </c>
      <c r="H49" s="142"/>
      <c r="I49" s="131">
        <f>I50/30.2*5.1</f>
        <v>0</v>
      </c>
      <c r="J49" s="132"/>
    </row>
    <row r="50" spans="1:10" ht="16.5" customHeight="1" thickBot="1" x14ac:dyDescent="0.3">
      <c r="A50" s="83" t="s">
        <v>49</v>
      </c>
      <c r="B50" s="84"/>
      <c r="C50" s="84"/>
      <c r="D50" s="84"/>
      <c r="E50" s="84"/>
      <c r="F50" s="85"/>
      <c r="G50" s="80" t="s">
        <v>20</v>
      </c>
      <c r="H50" s="82"/>
      <c r="I50" s="131"/>
      <c r="J50" s="132"/>
    </row>
    <row r="52" spans="1:10" ht="17.25" x14ac:dyDescent="0.25">
      <c r="A52" s="133" t="s">
        <v>50</v>
      </c>
      <c r="B52" s="133"/>
      <c r="C52" s="133"/>
      <c r="D52" s="133"/>
      <c r="E52" s="133"/>
      <c r="F52" s="133"/>
      <c r="G52" s="133"/>
      <c r="H52" s="133"/>
      <c r="I52" s="133"/>
      <c r="J52" s="133"/>
    </row>
    <row r="53" spans="1:10" ht="17.25" x14ac:dyDescent="0.25">
      <c r="A53" s="3" t="s">
        <v>51</v>
      </c>
    </row>
    <row r="54" spans="1:10" ht="18" thickBot="1" x14ac:dyDescent="0.3">
      <c r="A54" s="3" t="s">
        <v>22</v>
      </c>
    </row>
    <row r="55" spans="1:10" ht="63.75" customHeight="1" thickBot="1" x14ac:dyDescent="0.3">
      <c r="A55" s="8" t="s">
        <v>5</v>
      </c>
      <c r="B55" s="80" t="s">
        <v>52</v>
      </c>
      <c r="C55" s="81"/>
      <c r="D55" s="81"/>
      <c r="E55" s="82"/>
      <c r="F55" s="80" t="s">
        <v>53</v>
      </c>
      <c r="G55" s="82"/>
      <c r="H55" s="80" t="s">
        <v>54</v>
      </c>
      <c r="I55" s="82"/>
      <c r="J55" s="9" t="s">
        <v>55</v>
      </c>
    </row>
    <row r="56" spans="1:10" ht="16.5" thickBot="1" x14ac:dyDescent="0.3">
      <c r="A56" s="10">
        <v>1</v>
      </c>
      <c r="B56" s="80">
        <v>2</v>
      </c>
      <c r="C56" s="81"/>
      <c r="D56" s="81"/>
      <c r="E56" s="82"/>
      <c r="F56" s="80">
        <v>3</v>
      </c>
      <c r="G56" s="82"/>
      <c r="H56" s="80">
        <v>4</v>
      </c>
      <c r="I56" s="82"/>
      <c r="J56" s="11">
        <v>5</v>
      </c>
    </row>
    <row r="57" spans="1:10" ht="16.5" thickBot="1" x14ac:dyDescent="0.3">
      <c r="A57" s="17">
        <v>1</v>
      </c>
      <c r="B57" s="80" t="s">
        <v>56</v>
      </c>
      <c r="C57" s="81"/>
      <c r="D57" s="81"/>
      <c r="E57" s="82"/>
      <c r="F57" s="80">
        <f>J57/H57</f>
        <v>0</v>
      </c>
      <c r="G57" s="82"/>
      <c r="H57" s="80">
        <v>12</v>
      </c>
      <c r="I57" s="82"/>
      <c r="J57" s="12"/>
    </row>
    <row r="58" spans="1:10" ht="16.5" customHeight="1" thickBot="1" x14ac:dyDescent="0.3">
      <c r="A58" s="83" t="s">
        <v>19</v>
      </c>
      <c r="B58" s="84"/>
      <c r="C58" s="84"/>
      <c r="D58" s="84"/>
      <c r="E58" s="85"/>
      <c r="F58" s="80" t="s">
        <v>20</v>
      </c>
      <c r="G58" s="82"/>
      <c r="H58" s="80" t="s">
        <v>20</v>
      </c>
      <c r="I58" s="82"/>
      <c r="J58" s="12">
        <f>J57</f>
        <v>0</v>
      </c>
    </row>
    <row r="60" spans="1:10" ht="17.25" x14ac:dyDescent="0.25">
      <c r="A60" s="133" t="s">
        <v>57</v>
      </c>
      <c r="B60" s="133"/>
      <c r="C60" s="133"/>
      <c r="D60" s="133"/>
      <c r="E60" s="133"/>
      <c r="F60" s="133"/>
      <c r="G60" s="133"/>
      <c r="H60" s="133"/>
      <c r="I60" s="133"/>
      <c r="J60" s="133"/>
    </row>
    <row r="61" spans="1:10" ht="17.25" x14ac:dyDescent="0.25">
      <c r="A61" s="3" t="s">
        <v>58</v>
      </c>
    </row>
    <row r="62" spans="1:10" ht="17.25" x14ac:dyDescent="0.25">
      <c r="A62" s="3" t="s">
        <v>59</v>
      </c>
    </row>
    <row r="63" spans="1:10" ht="18" thickBot="1" x14ac:dyDescent="0.3">
      <c r="A63" s="3"/>
    </row>
    <row r="64" spans="1:10" ht="32.25" thickBot="1" x14ac:dyDescent="0.3">
      <c r="A64" s="8" t="s">
        <v>5</v>
      </c>
      <c r="B64" s="80" t="s">
        <v>24</v>
      </c>
      <c r="C64" s="81"/>
      <c r="D64" s="82"/>
      <c r="E64" s="80" t="s">
        <v>60</v>
      </c>
      <c r="F64" s="82"/>
      <c r="G64" s="80" t="s">
        <v>61</v>
      </c>
      <c r="H64" s="82"/>
      <c r="I64" s="80" t="s">
        <v>62</v>
      </c>
      <c r="J64" s="82"/>
    </row>
    <row r="65" spans="1:10" ht="16.5" thickBot="1" x14ac:dyDescent="0.3">
      <c r="A65" s="10">
        <v>1</v>
      </c>
      <c r="B65" s="80">
        <v>2</v>
      </c>
      <c r="C65" s="81"/>
      <c r="D65" s="82"/>
      <c r="E65" s="80">
        <v>3</v>
      </c>
      <c r="F65" s="82"/>
      <c r="G65" s="80">
        <v>4</v>
      </c>
      <c r="H65" s="82"/>
      <c r="I65" s="80">
        <v>5</v>
      </c>
      <c r="J65" s="82"/>
    </row>
    <row r="66" spans="1:10" ht="16.5" thickBot="1" x14ac:dyDescent="0.3">
      <c r="A66" s="17">
        <v>1</v>
      </c>
      <c r="B66" s="80" t="s">
        <v>63</v>
      </c>
      <c r="C66" s="81"/>
      <c r="D66" s="82"/>
      <c r="E66" s="80">
        <v>999818.18</v>
      </c>
      <c r="F66" s="82"/>
      <c r="G66" s="80">
        <v>2.2000000000000002</v>
      </c>
      <c r="H66" s="82"/>
      <c r="I66" s="80"/>
      <c r="J66" s="82"/>
    </row>
    <row r="67" spans="1:10" ht="16.5" thickBot="1" x14ac:dyDescent="0.3">
      <c r="A67" s="17">
        <v>2</v>
      </c>
      <c r="B67" s="80" t="s">
        <v>64</v>
      </c>
      <c r="C67" s="81"/>
      <c r="D67" s="82"/>
      <c r="E67" s="80">
        <f>I67/G67*100</f>
        <v>0</v>
      </c>
      <c r="F67" s="82"/>
      <c r="G67" s="80">
        <v>0.59</v>
      </c>
      <c r="H67" s="82"/>
      <c r="I67" s="80"/>
      <c r="J67" s="82"/>
    </row>
    <row r="68" spans="1:10" ht="16.5" thickBot="1" x14ac:dyDescent="0.3">
      <c r="A68" s="17">
        <v>3</v>
      </c>
      <c r="B68" s="80" t="s">
        <v>65</v>
      </c>
      <c r="C68" s="81"/>
      <c r="D68" s="82"/>
      <c r="E68" s="99"/>
      <c r="F68" s="100"/>
      <c r="G68" s="99"/>
      <c r="H68" s="100"/>
      <c r="I68" s="80"/>
      <c r="J68" s="82"/>
    </row>
    <row r="69" spans="1:10" ht="16.5" thickBot="1" x14ac:dyDescent="0.3">
      <c r="A69" s="17">
        <v>4</v>
      </c>
      <c r="B69" s="80" t="s">
        <v>66</v>
      </c>
      <c r="C69" s="81"/>
      <c r="D69" s="82"/>
      <c r="E69" s="99"/>
      <c r="F69" s="100"/>
      <c r="G69" s="135"/>
      <c r="H69" s="136"/>
      <c r="I69" s="120"/>
      <c r="J69" s="121"/>
    </row>
    <row r="70" spans="1:10" ht="16.5" customHeight="1" thickBot="1" x14ac:dyDescent="0.3">
      <c r="A70" s="83" t="s">
        <v>49</v>
      </c>
      <c r="B70" s="84"/>
      <c r="C70" s="84"/>
      <c r="D70" s="85"/>
      <c r="E70" s="80"/>
      <c r="F70" s="141"/>
      <c r="G70" s="137"/>
      <c r="H70" s="138"/>
      <c r="I70" s="139">
        <f>SUM(I66:J69)</f>
        <v>0</v>
      </c>
      <c r="J70" s="140"/>
    </row>
    <row r="72" spans="1:10" ht="17.25" x14ac:dyDescent="0.25">
      <c r="A72" s="133" t="s">
        <v>67</v>
      </c>
      <c r="B72" s="133"/>
      <c r="C72" s="133"/>
      <c r="D72" s="133"/>
      <c r="E72" s="133"/>
      <c r="F72" s="133"/>
      <c r="G72" s="133"/>
      <c r="H72" s="133"/>
      <c r="I72" s="133"/>
      <c r="J72" s="133"/>
    </row>
    <row r="73" spans="1:10" ht="17.25" x14ac:dyDescent="0.25">
      <c r="A73" s="3" t="s">
        <v>68</v>
      </c>
    </row>
    <row r="74" spans="1:10" ht="17.25" x14ac:dyDescent="0.25">
      <c r="A74" s="3" t="s">
        <v>69</v>
      </c>
    </row>
    <row r="75" spans="1:10" ht="18" thickBot="1" x14ac:dyDescent="0.3">
      <c r="A75" s="122" t="s">
        <v>70</v>
      </c>
      <c r="B75" s="122"/>
      <c r="C75" s="122"/>
      <c r="D75" s="122"/>
      <c r="E75" s="122"/>
      <c r="F75" s="122"/>
      <c r="G75" s="122"/>
      <c r="H75" s="122"/>
      <c r="I75" s="122"/>
      <c r="J75" s="122"/>
    </row>
    <row r="76" spans="1:10" ht="52.5" customHeight="1" thickBot="1" x14ac:dyDescent="0.3">
      <c r="A76" s="8" t="s">
        <v>5</v>
      </c>
      <c r="B76" s="80" t="s">
        <v>24</v>
      </c>
      <c r="C76" s="81"/>
      <c r="D76" s="82"/>
      <c r="E76" s="9" t="s">
        <v>71</v>
      </c>
      <c r="F76" s="80" t="s">
        <v>72</v>
      </c>
      <c r="G76" s="82"/>
      <c r="H76" s="80" t="s">
        <v>73</v>
      </c>
      <c r="I76" s="82"/>
      <c r="J76" s="9" t="s">
        <v>55</v>
      </c>
    </row>
    <row r="77" spans="1:10" ht="16.5" thickBot="1" x14ac:dyDescent="0.3">
      <c r="A77" s="10">
        <v>1</v>
      </c>
      <c r="B77" s="80">
        <v>2</v>
      </c>
      <c r="C77" s="81"/>
      <c r="D77" s="82"/>
      <c r="E77" s="11">
        <v>3</v>
      </c>
      <c r="F77" s="80">
        <v>4</v>
      </c>
      <c r="G77" s="82"/>
      <c r="H77" s="80">
        <v>5</v>
      </c>
      <c r="I77" s="82"/>
      <c r="J77" s="11">
        <v>6</v>
      </c>
    </row>
    <row r="78" spans="1:10" ht="16.5" thickBot="1" x14ac:dyDescent="0.3">
      <c r="A78" s="17">
        <v>1</v>
      </c>
      <c r="B78" s="80" t="s">
        <v>74</v>
      </c>
      <c r="C78" s="81"/>
      <c r="D78" s="82"/>
      <c r="E78" s="12">
        <v>2</v>
      </c>
      <c r="F78" s="80">
        <v>12</v>
      </c>
      <c r="G78" s="82"/>
      <c r="H78" s="131">
        <f>J78/F78</f>
        <v>0</v>
      </c>
      <c r="I78" s="132"/>
      <c r="J78" s="40">
        <v>0</v>
      </c>
    </row>
    <row r="79" spans="1:10" ht="16.5" thickBot="1" x14ac:dyDescent="0.3">
      <c r="A79" s="17">
        <v>2</v>
      </c>
      <c r="B79" s="80" t="s">
        <v>75</v>
      </c>
      <c r="C79" s="81"/>
      <c r="D79" s="82"/>
      <c r="E79" s="12">
        <v>2</v>
      </c>
      <c r="F79" s="80">
        <v>12</v>
      </c>
      <c r="G79" s="82"/>
      <c r="H79" s="131">
        <f>J79/F79</f>
        <v>0</v>
      </c>
      <c r="I79" s="132"/>
      <c r="J79" s="40"/>
    </row>
    <row r="80" spans="1:10" ht="16.5" thickBot="1" x14ac:dyDescent="0.3">
      <c r="A80" s="17">
        <v>3</v>
      </c>
      <c r="B80" s="80" t="s">
        <v>76</v>
      </c>
      <c r="C80" s="81"/>
      <c r="D80" s="82"/>
      <c r="E80" s="12">
        <v>2</v>
      </c>
      <c r="F80" s="80">
        <v>12</v>
      </c>
      <c r="G80" s="82"/>
      <c r="H80" s="131">
        <f>J80/F80</f>
        <v>0</v>
      </c>
      <c r="I80" s="132"/>
      <c r="J80" s="40"/>
    </row>
    <row r="81" spans="1:10" ht="16.5" thickBot="1" x14ac:dyDescent="0.3">
      <c r="A81" s="30"/>
      <c r="B81" s="84" t="s">
        <v>49</v>
      </c>
      <c r="C81" s="84"/>
      <c r="D81" s="85"/>
      <c r="E81" s="12" t="s">
        <v>20</v>
      </c>
      <c r="F81" s="80" t="s">
        <v>20</v>
      </c>
      <c r="G81" s="82"/>
      <c r="H81" s="80" t="s">
        <v>20</v>
      </c>
      <c r="I81" s="82"/>
      <c r="J81" s="41">
        <f>SUM(J78:J80)</f>
        <v>0</v>
      </c>
    </row>
    <row r="82" spans="1:10" ht="15.75" x14ac:dyDescent="0.25">
      <c r="A82" s="31"/>
      <c r="B82" s="21"/>
      <c r="C82" s="21"/>
      <c r="D82" s="21"/>
      <c r="E82" s="22"/>
      <c r="F82" s="23"/>
      <c r="G82" s="23"/>
      <c r="H82" s="23"/>
      <c r="I82" s="23"/>
      <c r="J82" s="24"/>
    </row>
    <row r="83" spans="1:10" ht="18" thickBot="1" x14ac:dyDescent="0.3">
      <c r="A83" s="133" t="s">
        <v>77</v>
      </c>
      <c r="B83" s="133"/>
      <c r="C83" s="133"/>
      <c r="D83" s="133"/>
      <c r="E83" s="133"/>
      <c r="F83" s="133"/>
      <c r="G83" s="133"/>
      <c r="H83" s="133"/>
      <c r="I83" s="133"/>
      <c r="J83" s="133"/>
    </row>
    <row r="84" spans="1:10" ht="32.25" thickBot="1" x14ac:dyDescent="0.3">
      <c r="A84" s="28" t="s">
        <v>5</v>
      </c>
      <c r="B84" s="92" t="s">
        <v>24</v>
      </c>
      <c r="C84" s="130"/>
      <c r="D84" s="98"/>
      <c r="E84" s="92" t="s">
        <v>78</v>
      </c>
      <c r="F84" s="98"/>
      <c r="G84" s="92" t="s">
        <v>79</v>
      </c>
      <c r="H84" s="98"/>
      <c r="I84" s="92" t="s">
        <v>80</v>
      </c>
      <c r="J84" s="93"/>
    </row>
    <row r="85" spans="1:10" ht="16.5" thickBot="1" x14ac:dyDescent="0.3">
      <c r="A85" s="10">
        <v>1</v>
      </c>
      <c r="B85" s="101">
        <v>2</v>
      </c>
      <c r="C85" s="134"/>
      <c r="D85" s="102"/>
      <c r="E85" s="101">
        <v>3</v>
      </c>
      <c r="F85" s="102"/>
      <c r="G85" s="101">
        <v>4</v>
      </c>
      <c r="H85" s="102"/>
      <c r="I85" s="101">
        <v>5</v>
      </c>
      <c r="J85" s="102"/>
    </row>
    <row r="86" spans="1:10" ht="16.5" thickBot="1" x14ac:dyDescent="0.3">
      <c r="A86" s="17">
        <v>1</v>
      </c>
      <c r="B86" s="83"/>
      <c r="C86" s="84"/>
      <c r="D86" s="85"/>
      <c r="E86" s="99"/>
      <c r="F86" s="100"/>
      <c r="G86" s="99"/>
      <c r="H86" s="100"/>
      <c r="I86" s="94"/>
      <c r="J86" s="95"/>
    </row>
    <row r="87" spans="1:10" ht="16.5" customHeight="1" thickBot="1" x14ac:dyDescent="0.3">
      <c r="A87" s="83" t="s">
        <v>49</v>
      </c>
      <c r="B87" s="84"/>
      <c r="C87" s="84"/>
      <c r="D87" s="85"/>
      <c r="E87" s="99"/>
      <c r="F87" s="100"/>
      <c r="G87" s="99"/>
      <c r="H87" s="100"/>
      <c r="I87" s="94">
        <f>I86</f>
        <v>0</v>
      </c>
      <c r="J87" s="95"/>
    </row>
    <row r="88" spans="1:10" ht="18" thickBot="1" x14ac:dyDescent="0.3">
      <c r="A88" s="2" t="s">
        <v>81</v>
      </c>
    </row>
    <row r="89" spans="1:10" ht="79.5" customHeight="1" thickBot="1" x14ac:dyDescent="0.3">
      <c r="A89" s="8" t="s">
        <v>5</v>
      </c>
      <c r="B89" s="80" t="s">
        <v>52</v>
      </c>
      <c r="C89" s="82"/>
      <c r="D89" s="80" t="s">
        <v>82</v>
      </c>
      <c r="E89" s="82"/>
      <c r="F89" s="80" t="s">
        <v>83</v>
      </c>
      <c r="G89" s="82"/>
      <c r="H89" s="9" t="s">
        <v>84</v>
      </c>
      <c r="I89" s="80" t="s">
        <v>85</v>
      </c>
      <c r="J89" s="82"/>
    </row>
    <row r="90" spans="1:10" ht="16.5" thickBot="1" x14ac:dyDescent="0.3">
      <c r="A90" s="10">
        <v>1</v>
      </c>
      <c r="B90" s="80">
        <v>2</v>
      </c>
      <c r="C90" s="82"/>
      <c r="D90" s="80">
        <v>3</v>
      </c>
      <c r="E90" s="82"/>
      <c r="F90" s="80">
        <v>4</v>
      </c>
      <c r="G90" s="82"/>
      <c r="H90" s="11">
        <v>5</v>
      </c>
      <c r="I90" s="80">
        <v>6</v>
      </c>
      <c r="J90" s="82"/>
    </row>
    <row r="91" spans="1:10" ht="16.5" thickBot="1" x14ac:dyDescent="0.3">
      <c r="A91" s="17">
        <v>1</v>
      </c>
      <c r="B91" s="83" t="s">
        <v>103</v>
      </c>
      <c r="C91" s="85"/>
      <c r="D91" s="94">
        <f>I91/F91</f>
        <v>0</v>
      </c>
      <c r="E91" s="95"/>
      <c r="F91" s="94">
        <v>7</v>
      </c>
      <c r="G91" s="95"/>
      <c r="H91" s="42"/>
      <c r="I91" s="94"/>
      <c r="J91" s="95"/>
    </row>
    <row r="92" spans="1:10" ht="16.5" thickBot="1" x14ac:dyDescent="0.3">
      <c r="A92" s="17">
        <v>2</v>
      </c>
      <c r="B92" s="83" t="s">
        <v>104</v>
      </c>
      <c r="C92" s="85"/>
      <c r="D92" s="94">
        <f>I92/F92</f>
        <v>0</v>
      </c>
      <c r="E92" s="95"/>
      <c r="F92" s="94">
        <v>1969.74</v>
      </c>
      <c r="G92" s="95"/>
      <c r="H92" s="42"/>
      <c r="I92" s="94"/>
      <c r="J92" s="95"/>
    </row>
    <row r="93" spans="1:10" ht="16.5" thickBot="1" x14ac:dyDescent="0.3">
      <c r="A93" s="17">
        <v>3</v>
      </c>
      <c r="B93" s="83" t="s">
        <v>109</v>
      </c>
      <c r="C93" s="85"/>
      <c r="D93" s="114"/>
      <c r="E93" s="115"/>
      <c r="F93" s="114"/>
      <c r="G93" s="115"/>
      <c r="H93" s="42"/>
      <c r="I93" s="114"/>
      <c r="J93" s="115"/>
    </row>
    <row r="94" spans="1:10" ht="16.5" thickBot="1" x14ac:dyDescent="0.3">
      <c r="A94" s="17">
        <v>4</v>
      </c>
      <c r="B94" s="83" t="s">
        <v>105</v>
      </c>
      <c r="C94" s="85"/>
      <c r="D94" s="114"/>
      <c r="E94" s="115"/>
      <c r="F94" s="114"/>
      <c r="G94" s="115"/>
      <c r="H94" s="42"/>
      <c r="I94" s="94"/>
      <c r="J94" s="95"/>
    </row>
    <row r="95" spans="1:10" ht="16.5" customHeight="1" thickBot="1" x14ac:dyDescent="0.3">
      <c r="A95" s="83" t="s">
        <v>49</v>
      </c>
      <c r="B95" s="84"/>
      <c r="C95" s="85"/>
      <c r="D95" s="94" t="s">
        <v>20</v>
      </c>
      <c r="E95" s="95"/>
      <c r="F95" s="94" t="s">
        <v>20</v>
      </c>
      <c r="G95" s="95"/>
      <c r="H95" s="43" t="s">
        <v>20</v>
      </c>
      <c r="I95" s="94">
        <f>SUM(I91:J94)</f>
        <v>0</v>
      </c>
      <c r="J95" s="95"/>
    </row>
    <row r="96" spans="1:10" ht="43.5" customHeight="1" thickBot="1" x14ac:dyDescent="0.3">
      <c r="A96" s="116" t="s">
        <v>86</v>
      </c>
      <c r="B96" s="116"/>
      <c r="C96" s="116"/>
      <c r="D96" s="116"/>
      <c r="E96" s="116"/>
      <c r="F96" s="116"/>
      <c r="G96" s="116"/>
      <c r="H96" s="116"/>
      <c r="I96" s="116"/>
      <c r="J96" s="116"/>
    </row>
    <row r="97" spans="1:13" ht="52.5" customHeight="1" thickBot="1" x14ac:dyDescent="0.3">
      <c r="A97" s="8" t="s">
        <v>5</v>
      </c>
      <c r="B97" s="80" t="s">
        <v>52</v>
      </c>
      <c r="C97" s="81"/>
      <c r="D97" s="81"/>
      <c r="E97" s="82"/>
      <c r="F97" s="80" t="s">
        <v>87</v>
      </c>
      <c r="G97" s="82"/>
      <c r="H97" s="15" t="s">
        <v>88</v>
      </c>
      <c r="I97" s="80" t="s">
        <v>89</v>
      </c>
      <c r="J97" s="82"/>
    </row>
    <row r="98" spans="1:13" ht="16.5" thickBot="1" x14ac:dyDescent="0.3">
      <c r="A98" s="10">
        <v>1</v>
      </c>
      <c r="B98" s="80">
        <v>2</v>
      </c>
      <c r="C98" s="81"/>
      <c r="D98" s="81"/>
      <c r="E98" s="82"/>
      <c r="F98" s="80">
        <v>3</v>
      </c>
      <c r="G98" s="82"/>
      <c r="H98" s="11">
        <v>4</v>
      </c>
      <c r="I98" s="80">
        <v>5</v>
      </c>
      <c r="J98" s="82"/>
    </row>
    <row r="99" spans="1:13" ht="43.5" customHeight="1" thickBot="1" x14ac:dyDescent="0.3">
      <c r="A99" s="10">
        <v>1</v>
      </c>
      <c r="B99" s="83" t="s">
        <v>143</v>
      </c>
      <c r="C99" s="96"/>
      <c r="D99" s="96"/>
      <c r="E99" s="97"/>
      <c r="F99" s="80" t="s">
        <v>91</v>
      </c>
      <c r="G99" s="82"/>
      <c r="H99" s="16">
        <v>12</v>
      </c>
      <c r="I99" s="80">
        <v>24497.05</v>
      </c>
      <c r="J99" s="82"/>
      <c r="L99" s="178"/>
      <c r="M99" s="179"/>
    </row>
    <row r="100" spans="1:13" ht="16.5" customHeight="1" thickBot="1" x14ac:dyDescent="0.3">
      <c r="A100" s="10">
        <v>2</v>
      </c>
      <c r="B100" s="83" t="s">
        <v>92</v>
      </c>
      <c r="C100" s="96"/>
      <c r="D100" s="96"/>
      <c r="E100" s="97"/>
      <c r="F100" s="80" t="s">
        <v>91</v>
      </c>
      <c r="G100" s="82"/>
      <c r="H100" s="11">
        <v>12</v>
      </c>
      <c r="I100" s="80"/>
      <c r="J100" s="82"/>
    </row>
    <row r="101" spans="1:13" ht="16.5" customHeight="1" thickBot="1" x14ac:dyDescent="0.3">
      <c r="A101" s="10">
        <v>3</v>
      </c>
      <c r="B101" s="83" t="s">
        <v>93</v>
      </c>
      <c r="C101" s="96"/>
      <c r="D101" s="96"/>
      <c r="E101" s="97"/>
      <c r="F101" s="80" t="s">
        <v>91</v>
      </c>
      <c r="G101" s="82"/>
      <c r="H101" s="11">
        <v>12</v>
      </c>
      <c r="I101" s="80"/>
      <c r="J101" s="82"/>
    </row>
    <row r="102" spans="1:13" ht="16.5" customHeight="1" thickBot="1" x14ac:dyDescent="0.3">
      <c r="A102" s="25">
        <v>4</v>
      </c>
      <c r="B102" s="83" t="s">
        <v>94</v>
      </c>
      <c r="C102" s="96"/>
      <c r="D102" s="96"/>
      <c r="E102" s="97"/>
      <c r="F102" s="120" t="s">
        <v>91</v>
      </c>
      <c r="G102" s="121"/>
      <c r="H102" s="19">
        <v>12</v>
      </c>
      <c r="I102" s="120"/>
      <c r="J102" s="121"/>
    </row>
    <row r="103" spans="1:13" ht="16.5" customHeight="1" thickBot="1" x14ac:dyDescent="0.3">
      <c r="A103" s="28">
        <v>5</v>
      </c>
      <c r="B103" s="117" t="s">
        <v>107</v>
      </c>
      <c r="C103" s="118"/>
      <c r="D103" s="118"/>
      <c r="E103" s="119"/>
      <c r="F103" s="120" t="s">
        <v>91</v>
      </c>
      <c r="G103" s="121"/>
      <c r="H103" s="26">
        <v>12</v>
      </c>
      <c r="I103" s="92"/>
      <c r="J103" s="93"/>
      <c r="L103" s="177"/>
    </row>
    <row r="104" spans="1:13" ht="16.5" customHeight="1" thickBot="1" x14ac:dyDescent="0.3">
      <c r="A104" s="45">
        <v>7</v>
      </c>
      <c r="B104" s="89" t="s">
        <v>114</v>
      </c>
      <c r="C104" s="90"/>
      <c r="D104" s="90"/>
      <c r="E104" s="91"/>
      <c r="F104" s="80" t="s">
        <v>115</v>
      </c>
      <c r="G104" s="82"/>
      <c r="H104" s="26">
        <v>12</v>
      </c>
      <c r="I104" s="92"/>
      <c r="J104" s="93"/>
    </row>
    <row r="105" spans="1:13" ht="16.5" customHeight="1" thickBot="1" x14ac:dyDescent="0.3">
      <c r="A105" s="129" t="s">
        <v>49</v>
      </c>
      <c r="B105" s="130"/>
      <c r="C105" s="130"/>
      <c r="D105" s="130"/>
      <c r="E105" s="98"/>
      <c r="F105" s="92" t="s">
        <v>20</v>
      </c>
      <c r="G105" s="98"/>
      <c r="H105" s="26" t="s">
        <v>20</v>
      </c>
      <c r="I105" s="92">
        <f>SUM(I99:J104)</f>
        <v>24497.05</v>
      </c>
      <c r="J105" s="93"/>
    </row>
    <row r="106" spans="1:13" ht="16.5" customHeight="1" x14ac:dyDescent="0.25">
      <c r="A106" s="24"/>
      <c r="B106" s="24"/>
      <c r="C106" s="24"/>
      <c r="D106" s="24"/>
      <c r="E106" s="24"/>
      <c r="F106" s="24"/>
      <c r="G106" s="24"/>
      <c r="H106" s="24"/>
      <c r="I106" s="24"/>
      <c r="J106" s="24"/>
    </row>
    <row r="107" spans="1:13" ht="18" thickBot="1" x14ac:dyDescent="0.3">
      <c r="A107" s="122" t="s">
        <v>95</v>
      </c>
      <c r="B107" s="122"/>
      <c r="C107" s="122"/>
      <c r="D107" s="122"/>
      <c r="E107" s="122"/>
      <c r="F107" s="122"/>
      <c r="G107" s="122"/>
      <c r="H107" s="122"/>
      <c r="I107" s="122"/>
      <c r="J107" s="122"/>
    </row>
    <row r="108" spans="1:13" ht="32.25" thickBot="1" x14ac:dyDescent="0.3">
      <c r="A108" s="8" t="s">
        <v>5</v>
      </c>
      <c r="B108" s="80" t="s">
        <v>52</v>
      </c>
      <c r="C108" s="81"/>
      <c r="D108" s="81"/>
      <c r="E108" s="82"/>
      <c r="F108" s="80" t="s">
        <v>96</v>
      </c>
      <c r="G108" s="82"/>
      <c r="H108" s="80" t="s">
        <v>97</v>
      </c>
      <c r="I108" s="82"/>
    </row>
    <row r="109" spans="1:13" ht="16.5" thickBot="1" x14ac:dyDescent="0.3">
      <c r="A109" s="10">
        <v>1</v>
      </c>
      <c r="B109" s="80">
        <v>2</v>
      </c>
      <c r="C109" s="81"/>
      <c r="D109" s="81"/>
      <c r="E109" s="82"/>
      <c r="F109" s="80">
        <v>3</v>
      </c>
      <c r="G109" s="82"/>
      <c r="H109" s="80">
        <v>4</v>
      </c>
      <c r="I109" s="82"/>
    </row>
    <row r="110" spans="1:13" ht="44.25" customHeight="1" thickBot="1" x14ac:dyDescent="0.3">
      <c r="A110" s="17">
        <v>1</v>
      </c>
      <c r="B110" s="83" t="s">
        <v>144</v>
      </c>
      <c r="C110" s="84"/>
      <c r="D110" s="84"/>
      <c r="E110" s="85"/>
      <c r="F110" s="80" t="s">
        <v>99</v>
      </c>
      <c r="G110" s="82"/>
      <c r="H110" s="80">
        <v>1420</v>
      </c>
      <c r="I110" s="82"/>
      <c r="L110" s="177"/>
    </row>
    <row r="111" spans="1:13" ht="16.5" thickBot="1" x14ac:dyDescent="0.3">
      <c r="A111" s="17">
        <v>2</v>
      </c>
      <c r="B111" s="86" t="s">
        <v>133</v>
      </c>
      <c r="C111" s="87"/>
      <c r="D111" s="87"/>
      <c r="E111" s="88"/>
      <c r="F111" s="80" t="s">
        <v>99</v>
      </c>
      <c r="G111" s="82"/>
      <c r="H111" s="80">
        <v>42000</v>
      </c>
      <c r="I111" s="82"/>
      <c r="J111" s="60"/>
      <c r="K111" s="58"/>
      <c r="L111" s="59"/>
      <c r="M111" s="54"/>
    </row>
    <row r="112" spans="1:13" ht="16.5" thickBot="1" x14ac:dyDescent="0.3">
      <c r="A112" s="44">
        <v>3</v>
      </c>
      <c r="B112" s="89" t="s">
        <v>113</v>
      </c>
      <c r="C112" s="90"/>
      <c r="D112" s="90"/>
      <c r="E112" s="128"/>
      <c r="F112" s="173" t="s">
        <v>99</v>
      </c>
      <c r="G112" s="82"/>
      <c r="H112" s="80">
        <v>0</v>
      </c>
      <c r="I112" s="82"/>
    </row>
    <row r="113" spans="1:10" ht="16.5" customHeight="1" thickBot="1" x14ac:dyDescent="0.3">
      <c r="A113" s="83" t="s">
        <v>49</v>
      </c>
      <c r="B113" s="104"/>
      <c r="C113" s="104"/>
      <c r="D113" s="104"/>
      <c r="E113" s="105"/>
      <c r="F113" s="80" t="s">
        <v>99</v>
      </c>
      <c r="G113" s="82"/>
      <c r="H113" s="80">
        <f>SUM(H110:I112)</f>
        <v>43420</v>
      </c>
      <c r="I113" s="82"/>
    </row>
    <row r="114" spans="1:10" ht="16.5" customHeight="1" x14ac:dyDescent="0.25">
      <c r="A114" s="27"/>
      <c r="B114" s="27"/>
      <c r="C114" s="27"/>
      <c r="D114" s="27"/>
      <c r="E114" s="27"/>
      <c r="F114" s="24"/>
      <c r="G114" s="24"/>
      <c r="H114" s="24"/>
      <c r="I114" s="24"/>
    </row>
    <row r="115" spans="1:10" ht="35.25" customHeight="1" thickBot="1" x14ac:dyDescent="0.3">
      <c r="A115" s="123" t="s">
        <v>100</v>
      </c>
      <c r="B115" s="123"/>
      <c r="C115" s="123"/>
      <c r="D115" s="123"/>
      <c r="E115" s="123"/>
      <c r="F115" s="123"/>
      <c r="G115" s="123"/>
      <c r="H115" s="123"/>
      <c r="I115" s="123"/>
      <c r="J115" s="123"/>
    </row>
    <row r="116" spans="1:10" ht="32.25" thickBot="1" x14ac:dyDescent="0.3">
      <c r="A116" s="8" t="s">
        <v>5</v>
      </c>
      <c r="B116" s="80" t="s">
        <v>24</v>
      </c>
      <c r="C116" s="81"/>
      <c r="D116" s="81"/>
      <c r="E116" s="82"/>
      <c r="F116" s="9" t="s">
        <v>101</v>
      </c>
      <c r="G116" s="80" t="s">
        <v>102</v>
      </c>
      <c r="H116" s="82"/>
      <c r="I116" s="80" t="s">
        <v>55</v>
      </c>
      <c r="J116" s="82"/>
    </row>
    <row r="117" spans="1:10" ht="16.5" thickBot="1" x14ac:dyDescent="0.3">
      <c r="A117" s="10"/>
      <c r="B117" s="80">
        <v>1</v>
      </c>
      <c r="C117" s="81"/>
      <c r="D117" s="81"/>
      <c r="E117" s="82"/>
      <c r="F117" s="11">
        <v>2</v>
      </c>
      <c r="G117" s="80">
        <v>3</v>
      </c>
      <c r="H117" s="82"/>
      <c r="I117" s="80">
        <v>4</v>
      </c>
      <c r="J117" s="82"/>
    </row>
    <row r="118" spans="1:10" ht="16.5" thickBot="1" x14ac:dyDescent="0.3">
      <c r="A118" s="17">
        <v>1</v>
      </c>
      <c r="B118" s="86" t="s">
        <v>137</v>
      </c>
      <c r="C118" s="87"/>
      <c r="D118" s="87"/>
      <c r="E118" s="88"/>
      <c r="F118" s="18"/>
      <c r="G118" s="99"/>
      <c r="H118" s="100"/>
      <c r="I118" s="80">
        <v>0</v>
      </c>
      <c r="J118" s="82"/>
    </row>
    <row r="119" spans="1:10" ht="16.5" customHeight="1" thickBot="1" x14ac:dyDescent="0.3">
      <c r="A119" s="17">
        <v>2</v>
      </c>
      <c r="B119" s="83" t="s">
        <v>123</v>
      </c>
      <c r="C119" s="84"/>
      <c r="D119" s="84"/>
      <c r="E119" s="85"/>
      <c r="F119" s="18"/>
      <c r="G119" s="99"/>
      <c r="H119" s="100"/>
      <c r="I119" s="80">
        <v>0</v>
      </c>
      <c r="J119" s="82"/>
    </row>
    <row r="120" spans="1:10" ht="16.5" thickBot="1" x14ac:dyDescent="0.3">
      <c r="A120" s="44"/>
      <c r="B120" s="89"/>
      <c r="C120" s="90"/>
      <c r="D120" s="90"/>
      <c r="E120" s="128"/>
      <c r="F120" s="18"/>
      <c r="G120" s="99"/>
      <c r="H120" s="100"/>
      <c r="I120" s="80"/>
      <c r="J120" s="82"/>
    </row>
    <row r="121" spans="1:10" ht="16.5" customHeight="1" thickBot="1" x14ac:dyDescent="0.3">
      <c r="A121" s="83" t="s">
        <v>49</v>
      </c>
      <c r="B121" s="104"/>
      <c r="C121" s="104"/>
      <c r="D121" s="104"/>
      <c r="E121" s="105"/>
      <c r="F121" s="18"/>
      <c r="G121" s="80" t="s">
        <v>20</v>
      </c>
      <c r="H121" s="82"/>
      <c r="I121" s="80">
        <f>SUM(I118:J120)</f>
        <v>0</v>
      </c>
      <c r="J121" s="82"/>
    </row>
    <row r="123" spans="1:10" x14ac:dyDescent="0.25">
      <c r="B123" s="29" t="s">
        <v>117</v>
      </c>
    </row>
    <row r="125" spans="1:10" x14ac:dyDescent="0.25">
      <c r="J125" s="46">
        <f>J123+I121+H113+I105+I95+I87+J81+I70+J58+I50+I29+I19</f>
        <v>67917.05</v>
      </c>
    </row>
  </sheetData>
  <mergeCells count="266">
    <mergeCell ref="A1:J1"/>
    <mergeCell ref="A2:J2"/>
    <mergeCell ref="A3:J3"/>
    <mergeCell ref="A5:J5"/>
    <mergeCell ref="A6:J6"/>
    <mergeCell ref="A9:J9"/>
    <mergeCell ref="B13:C13"/>
    <mergeCell ref="I13:J13"/>
    <mergeCell ref="B14:C14"/>
    <mergeCell ref="I14:J14"/>
    <mergeCell ref="I4:J4"/>
    <mergeCell ref="B15:C15"/>
    <mergeCell ref="I15:J15"/>
    <mergeCell ref="A10:A12"/>
    <mergeCell ref="B10:C12"/>
    <mergeCell ref="D10:D12"/>
    <mergeCell ref="E10:H10"/>
    <mergeCell ref="I10:J12"/>
    <mergeCell ref="E11:E12"/>
    <mergeCell ref="F11:H11"/>
    <mergeCell ref="A19:C19"/>
    <mergeCell ref="I19:J19"/>
    <mergeCell ref="A21:J21"/>
    <mergeCell ref="A24:J24"/>
    <mergeCell ref="B25:D25"/>
    <mergeCell ref="E25:F25"/>
    <mergeCell ref="I25:J25"/>
    <mergeCell ref="B16:C16"/>
    <mergeCell ref="I16:J16"/>
    <mergeCell ref="B17:C17"/>
    <mergeCell ref="I17:J17"/>
    <mergeCell ref="B18:C18"/>
    <mergeCell ref="I18:J18"/>
    <mergeCell ref="B28:D28"/>
    <mergeCell ref="E28:F28"/>
    <mergeCell ref="I28:J28"/>
    <mergeCell ref="A29:D29"/>
    <mergeCell ref="E29:F29"/>
    <mergeCell ref="I29:J29"/>
    <mergeCell ref="B26:D26"/>
    <mergeCell ref="E26:F26"/>
    <mergeCell ref="I26:J26"/>
    <mergeCell ref="B27:D27"/>
    <mergeCell ref="E27:F27"/>
    <mergeCell ref="I27:J27"/>
    <mergeCell ref="B37:F37"/>
    <mergeCell ref="G37:H37"/>
    <mergeCell ref="I37:J37"/>
    <mergeCell ref="A38:A39"/>
    <mergeCell ref="B38:F38"/>
    <mergeCell ref="G38:H39"/>
    <mergeCell ref="I38:J39"/>
    <mergeCell ref="B39:F39"/>
    <mergeCell ref="A31:J31"/>
    <mergeCell ref="A34:J34"/>
    <mergeCell ref="B35:F35"/>
    <mergeCell ref="G35:H35"/>
    <mergeCell ref="I35:J35"/>
    <mergeCell ref="B36:F36"/>
    <mergeCell ref="G36:H36"/>
    <mergeCell ref="I36:J36"/>
    <mergeCell ref="A43:A44"/>
    <mergeCell ref="B43:F43"/>
    <mergeCell ref="G43:H44"/>
    <mergeCell ref="I43:J44"/>
    <mergeCell ref="B44:F44"/>
    <mergeCell ref="B40:F40"/>
    <mergeCell ref="G40:H40"/>
    <mergeCell ref="I40:J40"/>
    <mergeCell ref="B41:F41"/>
    <mergeCell ref="G41:H41"/>
    <mergeCell ref="I41:J41"/>
    <mergeCell ref="B45:F45"/>
    <mergeCell ref="G45:H45"/>
    <mergeCell ref="I45:J45"/>
    <mergeCell ref="B46:F46"/>
    <mergeCell ref="G46:H46"/>
    <mergeCell ref="I46:J46"/>
    <mergeCell ref="B42:F42"/>
    <mergeCell ref="G42:H42"/>
    <mergeCell ref="I42:J42"/>
    <mergeCell ref="B49:F49"/>
    <mergeCell ref="G49:H49"/>
    <mergeCell ref="I49:J49"/>
    <mergeCell ref="A50:F50"/>
    <mergeCell ref="G50:H50"/>
    <mergeCell ref="I50:J50"/>
    <mergeCell ref="B47:F47"/>
    <mergeCell ref="G47:H47"/>
    <mergeCell ref="I47:J47"/>
    <mergeCell ref="B48:F48"/>
    <mergeCell ref="G48:H48"/>
    <mergeCell ref="I48:J48"/>
    <mergeCell ref="B57:E57"/>
    <mergeCell ref="F57:G57"/>
    <mergeCell ref="H57:I57"/>
    <mergeCell ref="A58:E58"/>
    <mergeCell ref="F58:G58"/>
    <mergeCell ref="H58:I58"/>
    <mergeCell ref="A52:J52"/>
    <mergeCell ref="B55:E55"/>
    <mergeCell ref="F55:G55"/>
    <mergeCell ref="H55:I55"/>
    <mergeCell ref="B56:E56"/>
    <mergeCell ref="F56:G56"/>
    <mergeCell ref="H56:I56"/>
    <mergeCell ref="A60:J60"/>
    <mergeCell ref="B64:D64"/>
    <mergeCell ref="E64:F64"/>
    <mergeCell ref="G64:H64"/>
    <mergeCell ref="I64:J64"/>
    <mergeCell ref="B65:D65"/>
    <mergeCell ref="E65:F65"/>
    <mergeCell ref="G65:H65"/>
    <mergeCell ref="I65:J65"/>
    <mergeCell ref="B68:D68"/>
    <mergeCell ref="E68:F68"/>
    <mergeCell ref="G68:H68"/>
    <mergeCell ref="I68:J68"/>
    <mergeCell ref="B69:D69"/>
    <mergeCell ref="E69:F69"/>
    <mergeCell ref="G69:H69"/>
    <mergeCell ref="I69:J69"/>
    <mergeCell ref="B66:D66"/>
    <mergeCell ref="E66:F66"/>
    <mergeCell ref="G66:H66"/>
    <mergeCell ref="I66:J66"/>
    <mergeCell ref="B67:D67"/>
    <mergeCell ref="E67:F67"/>
    <mergeCell ref="G67:H67"/>
    <mergeCell ref="I67:J67"/>
    <mergeCell ref="B76:D76"/>
    <mergeCell ref="F76:G76"/>
    <mergeCell ref="H76:I76"/>
    <mergeCell ref="B77:D77"/>
    <mergeCell ref="F77:G77"/>
    <mergeCell ref="H77:I77"/>
    <mergeCell ref="A70:D70"/>
    <mergeCell ref="E70:F70"/>
    <mergeCell ref="G70:H70"/>
    <mergeCell ref="I70:J70"/>
    <mergeCell ref="A72:J72"/>
    <mergeCell ref="A75:J75"/>
    <mergeCell ref="B80:D80"/>
    <mergeCell ref="F80:G80"/>
    <mergeCell ref="H80:I80"/>
    <mergeCell ref="B81:D81"/>
    <mergeCell ref="F81:G81"/>
    <mergeCell ref="H81:I81"/>
    <mergeCell ref="B78:D78"/>
    <mergeCell ref="F78:G78"/>
    <mergeCell ref="H78:I78"/>
    <mergeCell ref="B79:D79"/>
    <mergeCell ref="F79:G79"/>
    <mergeCell ref="H79:I79"/>
    <mergeCell ref="B86:D86"/>
    <mergeCell ref="E86:F86"/>
    <mergeCell ref="G86:H86"/>
    <mergeCell ref="I86:J86"/>
    <mergeCell ref="A87:D87"/>
    <mergeCell ref="E87:F87"/>
    <mergeCell ref="G87:H87"/>
    <mergeCell ref="I87:J87"/>
    <mergeCell ref="A83:J83"/>
    <mergeCell ref="B84:D84"/>
    <mergeCell ref="E84:F84"/>
    <mergeCell ref="G84:H84"/>
    <mergeCell ref="I84:J84"/>
    <mergeCell ref="B85:D85"/>
    <mergeCell ref="E85:F85"/>
    <mergeCell ref="G85:H85"/>
    <mergeCell ref="I85:J85"/>
    <mergeCell ref="B91:C91"/>
    <mergeCell ref="D91:E91"/>
    <mergeCell ref="F91:G91"/>
    <mergeCell ref="I91:J91"/>
    <mergeCell ref="B92:C92"/>
    <mergeCell ref="D92:E92"/>
    <mergeCell ref="F92:G92"/>
    <mergeCell ref="I92:J92"/>
    <mergeCell ref="B89:C89"/>
    <mergeCell ref="D89:E89"/>
    <mergeCell ref="F89:G89"/>
    <mergeCell ref="I89:J89"/>
    <mergeCell ref="B90:C90"/>
    <mergeCell ref="D90:E90"/>
    <mergeCell ref="F90:G90"/>
    <mergeCell ref="I90:J90"/>
    <mergeCell ref="A95:C95"/>
    <mergeCell ref="D95:E95"/>
    <mergeCell ref="F95:G95"/>
    <mergeCell ref="I95:J95"/>
    <mergeCell ref="A96:J96"/>
    <mergeCell ref="B97:E97"/>
    <mergeCell ref="F97:G97"/>
    <mergeCell ref="I97:J97"/>
    <mergeCell ref="B93:C93"/>
    <mergeCell ref="D93:E93"/>
    <mergeCell ref="F93:G93"/>
    <mergeCell ref="I93:J93"/>
    <mergeCell ref="B94:C94"/>
    <mergeCell ref="D94:E94"/>
    <mergeCell ref="F94:G94"/>
    <mergeCell ref="I94:J94"/>
    <mergeCell ref="B100:E100"/>
    <mergeCell ref="F100:G100"/>
    <mergeCell ref="I100:J100"/>
    <mergeCell ref="B101:E101"/>
    <mergeCell ref="F101:G101"/>
    <mergeCell ref="I101:J101"/>
    <mergeCell ref="B98:E98"/>
    <mergeCell ref="F98:G98"/>
    <mergeCell ref="I98:J98"/>
    <mergeCell ref="B99:E99"/>
    <mergeCell ref="F99:G99"/>
    <mergeCell ref="I99:J99"/>
    <mergeCell ref="B104:E104"/>
    <mergeCell ref="F104:G104"/>
    <mergeCell ref="I104:J104"/>
    <mergeCell ref="A105:E105"/>
    <mergeCell ref="F105:G105"/>
    <mergeCell ref="I105:J105"/>
    <mergeCell ref="B102:E102"/>
    <mergeCell ref="F102:G102"/>
    <mergeCell ref="I102:J102"/>
    <mergeCell ref="B103:E103"/>
    <mergeCell ref="F103:G103"/>
    <mergeCell ref="I103:J103"/>
    <mergeCell ref="B110:E110"/>
    <mergeCell ref="F110:G110"/>
    <mergeCell ref="H110:I110"/>
    <mergeCell ref="B111:E111"/>
    <mergeCell ref="F111:G111"/>
    <mergeCell ref="H111:I111"/>
    <mergeCell ref="A107:J107"/>
    <mergeCell ref="B108:E108"/>
    <mergeCell ref="F108:G108"/>
    <mergeCell ref="H108:I108"/>
    <mergeCell ref="B109:E109"/>
    <mergeCell ref="F109:G109"/>
    <mergeCell ref="H109:I109"/>
    <mergeCell ref="A115:J115"/>
    <mergeCell ref="B116:E116"/>
    <mergeCell ref="G116:H116"/>
    <mergeCell ref="I116:J116"/>
    <mergeCell ref="B117:E117"/>
    <mergeCell ref="G117:H117"/>
    <mergeCell ref="I117:J117"/>
    <mergeCell ref="B112:E112"/>
    <mergeCell ref="F112:G112"/>
    <mergeCell ref="H112:I112"/>
    <mergeCell ref="A113:E113"/>
    <mergeCell ref="F113:G113"/>
    <mergeCell ref="H113:I113"/>
    <mergeCell ref="B120:E120"/>
    <mergeCell ref="G120:H120"/>
    <mergeCell ref="I120:J120"/>
    <mergeCell ref="A121:E121"/>
    <mergeCell ref="G121:H121"/>
    <mergeCell ref="I121:J121"/>
    <mergeCell ref="B118:E118"/>
    <mergeCell ref="G118:H118"/>
    <mergeCell ref="I118:J118"/>
    <mergeCell ref="B119:E119"/>
    <mergeCell ref="G119:H119"/>
    <mergeCell ref="I119:J119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5"/>
  <sheetViews>
    <sheetView topLeftCell="A109" workbookViewId="0">
      <selection activeCell="P10" sqref="P10"/>
    </sheetView>
  </sheetViews>
  <sheetFormatPr defaultColWidth="9.140625" defaultRowHeight="15" x14ac:dyDescent="0.25"/>
  <cols>
    <col min="1" max="1" width="4.5703125" style="29" customWidth="1"/>
    <col min="2" max="2" width="12.42578125" style="29" customWidth="1"/>
    <col min="3" max="7" width="9.140625" style="29"/>
    <col min="8" max="8" width="10.85546875" style="29" customWidth="1"/>
    <col min="9" max="9" width="8.140625" style="29" customWidth="1"/>
    <col min="10" max="10" width="11.85546875" style="29" customWidth="1"/>
    <col min="11" max="16384" width="9.140625" style="29"/>
  </cols>
  <sheetData>
    <row r="1" spans="1:10" ht="17.25" customHeight="1" x14ac:dyDescent="0.25">
      <c r="A1" s="159" t="s">
        <v>0</v>
      </c>
      <c r="B1" s="159"/>
      <c r="C1" s="159"/>
      <c r="D1" s="159"/>
      <c r="E1" s="159"/>
      <c r="F1" s="159"/>
      <c r="G1" s="159"/>
      <c r="H1" s="159"/>
      <c r="I1" s="159"/>
      <c r="J1" s="159"/>
    </row>
    <row r="2" spans="1:10" ht="17.25" customHeight="1" x14ac:dyDescent="0.25">
      <c r="A2" s="159" t="s">
        <v>112</v>
      </c>
      <c r="B2" s="159"/>
      <c r="C2" s="159"/>
      <c r="D2" s="159"/>
      <c r="E2" s="159"/>
      <c r="F2" s="159"/>
      <c r="G2" s="159"/>
      <c r="H2" s="159"/>
      <c r="I2" s="159"/>
      <c r="J2" s="159"/>
    </row>
    <row r="3" spans="1:10" ht="17.25" customHeight="1" x14ac:dyDescent="0.25">
      <c r="A3" s="159" t="s">
        <v>119</v>
      </c>
      <c r="B3" s="159"/>
      <c r="C3" s="159"/>
      <c r="D3" s="159"/>
      <c r="E3" s="159"/>
      <c r="F3" s="159"/>
      <c r="G3" s="159"/>
      <c r="H3" s="159"/>
      <c r="I3" s="159"/>
      <c r="J3" s="159"/>
    </row>
    <row r="4" spans="1:10" ht="17.25" x14ac:dyDescent="0.25">
      <c r="A4" s="1"/>
      <c r="I4" s="172" t="s">
        <v>141</v>
      </c>
      <c r="J4" s="172"/>
    </row>
    <row r="5" spans="1:10" ht="71.25" customHeight="1" x14ac:dyDescent="0.3">
      <c r="A5" s="160" t="s">
        <v>145</v>
      </c>
      <c r="B5" s="160"/>
      <c r="C5" s="160"/>
      <c r="D5" s="160"/>
      <c r="E5" s="160"/>
      <c r="F5" s="160"/>
      <c r="G5" s="160"/>
      <c r="H5" s="160"/>
      <c r="I5" s="160"/>
      <c r="J5" s="160"/>
    </row>
    <row r="6" spans="1:10" ht="17.25" x14ac:dyDescent="0.25">
      <c r="A6" s="133" t="s">
        <v>1</v>
      </c>
      <c r="B6" s="133"/>
      <c r="C6" s="133"/>
      <c r="D6" s="133"/>
      <c r="E6" s="133"/>
      <c r="F6" s="133"/>
      <c r="G6" s="133"/>
      <c r="H6" s="133"/>
      <c r="I6" s="133"/>
      <c r="J6" s="133"/>
    </row>
    <row r="7" spans="1:10" ht="17.25" x14ac:dyDescent="0.25">
      <c r="A7" s="3" t="s">
        <v>2</v>
      </c>
    </row>
    <row r="8" spans="1:10" ht="17.25" x14ac:dyDescent="0.25">
      <c r="A8" s="3" t="s">
        <v>120</v>
      </c>
    </row>
    <row r="9" spans="1:10" ht="18" thickBot="1" x14ac:dyDescent="0.3">
      <c r="A9" s="161" t="s">
        <v>4</v>
      </c>
      <c r="B9" s="161"/>
      <c r="C9" s="161"/>
      <c r="D9" s="161"/>
      <c r="E9" s="161"/>
      <c r="F9" s="161"/>
      <c r="G9" s="161"/>
      <c r="H9" s="161"/>
      <c r="I9" s="161"/>
      <c r="J9" s="161"/>
    </row>
    <row r="10" spans="1:10" ht="30" customHeight="1" thickBot="1" x14ac:dyDescent="0.3">
      <c r="A10" s="168" t="s">
        <v>5</v>
      </c>
      <c r="B10" s="162" t="s">
        <v>6</v>
      </c>
      <c r="C10" s="163"/>
      <c r="D10" s="168" t="s">
        <v>7</v>
      </c>
      <c r="E10" s="108" t="s">
        <v>8</v>
      </c>
      <c r="F10" s="171"/>
      <c r="G10" s="171"/>
      <c r="H10" s="109"/>
      <c r="I10" s="162" t="s">
        <v>9</v>
      </c>
      <c r="J10" s="163"/>
    </row>
    <row r="11" spans="1:10" ht="15.75" thickBot="1" x14ac:dyDescent="0.3">
      <c r="A11" s="169"/>
      <c r="B11" s="164"/>
      <c r="C11" s="165"/>
      <c r="D11" s="169"/>
      <c r="E11" s="168" t="s">
        <v>10</v>
      </c>
      <c r="F11" s="108" t="s">
        <v>106</v>
      </c>
      <c r="G11" s="171"/>
      <c r="H11" s="109"/>
      <c r="I11" s="164"/>
      <c r="J11" s="165"/>
    </row>
    <row r="12" spans="1:10" ht="62.25" customHeight="1" thickBot="1" x14ac:dyDescent="0.3">
      <c r="A12" s="170"/>
      <c r="B12" s="166"/>
      <c r="C12" s="167"/>
      <c r="D12" s="170"/>
      <c r="E12" s="170"/>
      <c r="F12" s="69" t="s">
        <v>11</v>
      </c>
      <c r="G12" s="69" t="s">
        <v>12</v>
      </c>
      <c r="H12" s="69" t="s">
        <v>13</v>
      </c>
      <c r="I12" s="166"/>
      <c r="J12" s="167"/>
    </row>
    <row r="13" spans="1:10" ht="15.75" thickBot="1" x14ac:dyDescent="0.3">
      <c r="A13" s="70">
        <v>1</v>
      </c>
      <c r="B13" s="108">
        <v>2</v>
      </c>
      <c r="C13" s="109"/>
      <c r="D13" s="69">
        <v>3</v>
      </c>
      <c r="E13" s="69">
        <v>4</v>
      </c>
      <c r="F13" s="69">
        <v>5</v>
      </c>
      <c r="G13" s="69">
        <v>6</v>
      </c>
      <c r="H13" s="69">
        <v>7</v>
      </c>
      <c r="I13" s="108">
        <v>8</v>
      </c>
      <c r="J13" s="109"/>
    </row>
    <row r="14" spans="1:10" ht="15.75" thickBot="1" x14ac:dyDescent="0.3">
      <c r="A14" s="6">
        <v>1</v>
      </c>
      <c r="B14" s="110" t="s">
        <v>14</v>
      </c>
      <c r="C14" s="111"/>
      <c r="D14" s="66"/>
      <c r="E14" s="33"/>
      <c r="F14" s="33"/>
      <c r="G14" s="34"/>
      <c r="H14" s="33"/>
      <c r="I14" s="74"/>
      <c r="J14" s="75"/>
    </row>
    <row r="15" spans="1:10" ht="15.75" thickBot="1" x14ac:dyDescent="0.3">
      <c r="A15" s="6">
        <v>2</v>
      </c>
      <c r="B15" s="110" t="s">
        <v>15</v>
      </c>
      <c r="C15" s="111"/>
      <c r="D15" s="66"/>
      <c r="E15" s="33"/>
      <c r="F15" s="33"/>
      <c r="G15" s="34"/>
      <c r="H15" s="33"/>
      <c r="I15" s="74"/>
      <c r="J15" s="75"/>
    </row>
    <row r="16" spans="1:10" ht="26.25" customHeight="1" thickBot="1" x14ac:dyDescent="0.3">
      <c r="A16" s="6">
        <v>3</v>
      </c>
      <c r="B16" s="110" t="s">
        <v>16</v>
      </c>
      <c r="C16" s="111"/>
      <c r="D16" s="66"/>
      <c r="E16" s="33"/>
      <c r="F16" s="33"/>
      <c r="G16" s="33"/>
      <c r="H16" s="33"/>
      <c r="I16" s="74"/>
      <c r="J16" s="75"/>
    </row>
    <row r="17" spans="1:10" ht="25.5" customHeight="1" thickBot="1" x14ac:dyDescent="0.3">
      <c r="A17" s="6">
        <v>4</v>
      </c>
      <c r="B17" s="110" t="s">
        <v>17</v>
      </c>
      <c r="C17" s="111"/>
      <c r="D17" s="66"/>
      <c r="E17" s="33"/>
      <c r="F17" s="33"/>
      <c r="G17" s="33"/>
      <c r="H17" s="33"/>
      <c r="I17" s="74"/>
      <c r="J17" s="75"/>
    </row>
    <row r="18" spans="1:10" ht="27" customHeight="1" thickBot="1" x14ac:dyDescent="0.3">
      <c r="A18" s="32">
        <v>5</v>
      </c>
      <c r="B18" s="112" t="s">
        <v>18</v>
      </c>
      <c r="C18" s="113"/>
      <c r="D18" s="36"/>
      <c r="E18" s="37"/>
      <c r="F18" s="37"/>
      <c r="G18" s="37"/>
      <c r="H18" s="33"/>
      <c r="I18" s="76"/>
      <c r="J18" s="77"/>
    </row>
    <row r="19" spans="1:10" ht="15.75" customHeight="1" thickBot="1" x14ac:dyDescent="0.3">
      <c r="A19" s="143" t="s">
        <v>19</v>
      </c>
      <c r="B19" s="144"/>
      <c r="C19" s="145"/>
      <c r="D19" s="38" t="s">
        <v>20</v>
      </c>
      <c r="E19" s="39" t="s">
        <v>99</v>
      </c>
      <c r="F19" s="39" t="s">
        <v>20</v>
      </c>
      <c r="G19" s="39" t="s">
        <v>20</v>
      </c>
      <c r="H19" s="39" t="s">
        <v>20</v>
      </c>
      <c r="I19" s="78"/>
      <c r="J19" s="79"/>
    </row>
    <row r="20" spans="1:10" x14ac:dyDescent="0.25">
      <c r="A20" s="35"/>
      <c r="B20" s="35"/>
      <c r="C20" s="13"/>
      <c r="D20" s="13"/>
      <c r="E20" s="13"/>
      <c r="F20" s="13"/>
      <c r="G20" s="13"/>
      <c r="H20" s="13"/>
      <c r="I20" s="13"/>
      <c r="J20" s="14"/>
    </row>
    <row r="21" spans="1:10" ht="17.25" x14ac:dyDescent="0.25">
      <c r="A21" s="133" t="s">
        <v>1</v>
      </c>
      <c r="B21" s="133"/>
      <c r="C21" s="133"/>
      <c r="D21" s="133"/>
      <c r="E21" s="133"/>
      <c r="F21" s="133"/>
      <c r="G21" s="133"/>
      <c r="H21" s="133"/>
      <c r="I21" s="133"/>
      <c r="J21" s="133"/>
    </row>
    <row r="22" spans="1:10" ht="17.25" x14ac:dyDescent="0.25">
      <c r="A22" s="3" t="s">
        <v>21</v>
      </c>
      <c r="F22" s="29">
        <v>112</v>
      </c>
    </row>
    <row r="23" spans="1:10" ht="17.25" x14ac:dyDescent="0.25">
      <c r="A23" s="3" t="s">
        <v>22</v>
      </c>
      <c r="F23" s="29" t="s">
        <v>110</v>
      </c>
    </row>
    <row r="24" spans="1:10" ht="32.25" customHeight="1" thickBot="1" x14ac:dyDescent="0.3">
      <c r="A24" s="123" t="s">
        <v>23</v>
      </c>
      <c r="B24" s="123"/>
      <c r="C24" s="123"/>
      <c r="D24" s="123"/>
      <c r="E24" s="123"/>
      <c r="F24" s="123"/>
      <c r="G24" s="123"/>
      <c r="H24" s="123"/>
      <c r="I24" s="123"/>
      <c r="J24" s="123"/>
    </row>
    <row r="25" spans="1:10" ht="67.5" customHeight="1" thickBot="1" x14ac:dyDescent="0.3">
      <c r="A25" s="8" t="s">
        <v>5</v>
      </c>
      <c r="B25" s="80" t="s">
        <v>24</v>
      </c>
      <c r="C25" s="81"/>
      <c r="D25" s="82"/>
      <c r="E25" s="80" t="s">
        <v>25</v>
      </c>
      <c r="F25" s="82"/>
      <c r="G25" s="62" t="s">
        <v>26</v>
      </c>
      <c r="H25" s="62" t="s">
        <v>27</v>
      </c>
      <c r="I25" s="80" t="s">
        <v>28</v>
      </c>
      <c r="J25" s="82"/>
    </row>
    <row r="26" spans="1:10" ht="16.5" thickBot="1" x14ac:dyDescent="0.3">
      <c r="A26" s="10">
        <v>1</v>
      </c>
      <c r="B26" s="80">
        <v>2</v>
      </c>
      <c r="C26" s="81"/>
      <c r="D26" s="82"/>
      <c r="E26" s="80">
        <v>3</v>
      </c>
      <c r="F26" s="82"/>
      <c r="G26" s="65">
        <v>4</v>
      </c>
      <c r="H26" s="65">
        <v>5</v>
      </c>
      <c r="I26" s="80">
        <v>6</v>
      </c>
      <c r="J26" s="82"/>
    </row>
    <row r="27" spans="1:10" ht="15.75" thickBot="1" x14ac:dyDescent="0.3">
      <c r="A27" s="63">
        <v>1</v>
      </c>
      <c r="B27" s="149" t="s">
        <v>111</v>
      </c>
      <c r="C27" s="150"/>
      <c r="D27" s="151"/>
      <c r="E27" s="99"/>
      <c r="F27" s="100"/>
      <c r="G27" s="18"/>
      <c r="H27" s="18"/>
      <c r="I27" s="99"/>
      <c r="J27" s="100"/>
    </row>
    <row r="28" spans="1:10" ht="15.75" thickBot="1" x14ac:dyDescent="0.3">
      <c r="A28" s="63"/>
      <c r="B28" s="149" t="s">
        <v>116</v>
      </c>
      <c r="C28" s="150"/>
      <c r="D28" s="151"/>
      <c r="E28" s="99"/>
      <c r="F28" s="100"/>
      <c r="G28" s="18"/>
      <c r="H28" s="18"/>
      <c r="I28" s="99"/>
      <c r="J28" s="100"/>
    </row>
    <row r="29" spans="1:10" ht="16.5" customHeight="1" thickBot="1" x14ac:dyDescent="0.3">
      <c r="A29" s="83" t="s">
        <v>19</v>
      </c>
      <c r="B29" s="84"/>
      <c r="C29" s="84"/>
      <c r="D29" s="85"/>
      <c r="E29" s="80" t="s">
        <v>29</v>
      </c>
      <c r="F29" s="82"/>
      <c r="G29" s="12" t="s">
        <v>29</v>
      </c>
      <c r="H29" s="12" t="s">
        <v>29</v>
      </c>
      <c r="I29" s="80">
        <f>SUM(I27:J28)</f>
        <v>0</v>
      </c>
      <c r="J29" s="82"/>
    </row>
    <row r="31" spans="1:10" ht="17.25" x14ac:dyDescent="0.25">
      <c r="A31" s="133" t="s">
        <v>30</v>
      </c>
      <c r="B31" s="133"/>
      <c r="C31" s="133"/>
      <c r="D31" s="133"/>
      <c r="E31" s="133"/>
      <c r="F31" s="133"/>
      <c r="G31" s="133"/>
      <c r="H31" s="133"/>
      <c r="I31" s="133"/>
      <c r="J31" s="133"/>
    </row>
    <row r="32" spans="1:10" ht="17.25" x14ac:dyDescent="0.25">
      <c r="A32" s="3" t="s">
        <v>31</v>
      </c>
    </row>
    <row r="33" spans="1:10" ht="17.25" x14ac:dyDescent="0.25">
      <c r="A33" s="3" t="s">
        <v>32</v>
      </c>
    </row>
    <row r="34" spans="1:10" ht="71.25" customHeight="1" thickBot="1" x14ac:dyDescent="0.3">
      <c r="A34" s="123" t="s">
        <v>33</v>
      </c>
      <c r="B34" s="123"/>
      <c r="C34" s="123"/>
      <c r="D34" s="123"/>
      <c r="E34" s="123"/>
      <c r="F34" s="123"/>
      <c r="G34" s="123"/>
      <c r="H34" s="123"/>
      <c r="I34" s="123"/>
      <c r="J34" s="123"/>
    </row>
    <row r="35" spans="1:10" ht="32.25" thickBot="1" x14ac:dyDescent="0.3">
      <c r="A35" s="8" t="s">
        <v>5</v>
      </c>
      <c r="B35" s="80" t="s">
        <v>34</v>
      </c>
      <c r="C35" s="81"/>
      <c r="D35" s="81"/>
      <c r="E35" s="81"/>
      <c r="F35" s="82"/>
      <c r="G35" s="80" t="s">
        <v>35</v>
      </c>
      <c r="H35" s="82"/>
      <c r="I35" s="80" t="s">
        <v>36</v>
      </c>
      <c r="J35" s="82"/>
    </row>
    <row r="36" spans="1:10" ht="16.5" thickBot="1" x14ac:dyDescent="0.3">
      <c r="A36" s="10">
        <v>1</v>
      </c>
      <c r="B36" s="80">
        <v>2</v>
      </c>
      <c r="C36" s="81"/>
      <c r="D36" s="81"/>
      <c r="E36" s="81"/>
      <c r="F36" s="82"/>
      <c r="G36" s="80">
        <v>3</v>
      </c>
      <c r="H36" s="82"/>
      <c r="I36" s="80">
        <v>4</v>
      </c>
      <c r="J36" s="82"/>
    </row>
    <row r="37" spans="1:10" ht="16.5" thickBot="1" x14ac:dyDescent="0.3">
      <c r="A37" s="17">
        <v>1</v>
      </c>
      <c r="B37" s="80" t="s">
        <v>37</v>
      </c>
      <c r="C37" s="81"/>
      <c r="D37" s="81"/>
      <c r="E37" s="81"/>
      <c r="F37" s="82"/>
      <c r="G37" s="80" t="s">
        <v>20</v>
      </c>
      <c r="H37" s="82"/>
      <c r="I37" s="94">
        <f>I38</f>
        <v>0</v>
      </c>
      <c r="J37" s="95"/>
    </row>
    <row r="38" spans="1:10" ht="15.75" x14ac:dyDescent="0.25">
      <c r="A38" s="146"/>
      <c r="B38" s="120" t="s">
        <v>38</v>
      </c>
      <c r="C38" s="148"/>
      <c r="D38" s="148"/>
      <c r="E38" s="148"/>
      <c r="F38" s="121"/>
      <c r="G38" s="76">
        <f>I19</f>
        <v>0</v>
      </c>
      <c r="H38" s="152"/>
      <c r="I38" s="155">
        <f>I50/30.2*22</f>
        <v>0</v>
      </c>
      <c r="J38" s="156"/>
    </row>
    <row r="39" spans="1:10" ht="16.5" thickBot="1" x14ac:dyDescent="0.3">
      <c r="A39" s="147"/>
      <c r="B39" s="101" t="s">
        <v>39</v>
      </c>
      <c r="C39" s="134"/>
      <c r="D39" s="134"/>
      <c r="E39" s="134"/>
      <c r="F39" s="102"/>
      <c r="G39" s="153"/>
      <c r="H39" s="154"/>
      <c r="I39" s="157"/>
      <c r="J39" s="158"/>
    </row>
    <row r="40" spans="1:10" ht="16.5" thickBot="1" x14ac:dyDescent="0.3">
      <c r="A40" s="63"/>
      <c r="B40" s="80" t="s">
        <v>40</v>
      </c>
      <c r="C40" s="81"/>
      <c r="D40" s="81"/>
      <c r="E40" s="81"/>
      <c r="F40" s="82"/>
      <c r="G40" s="99"/>
      <c r="H40" s="100"/>
      <c r="I40" s="94"/>
      <c r="J40" s="95"/>
    </row>
    <row r="41" spans="1:10" ht="52.5" customHeight="1" thickBot="1" x14ac:dyDescent="0.3">
      <c r="A41" s="63"/>
      <c r="B41" s="80" t="s">
        <v>41</v>
      </c>
      <c r="C41" s="81"/>
      <c r="D41" s="81"/>
      <c r="E41" s="81"/>
      <c r="F41" s="82"/>
      <c r="G41" s="99"/>
      <c r="H41" s="100"/>
      <c r="I41" s="94"/>
      <c r="J41" s="95"/>
    </row>
    <row r="42" spans="1:10" ht="31.5" customHeight="1" thickBot="1" x14ac:dyDescent="0.3">
      <c r="A42" s="17">
        <v>2</v>
      </c>
      <c r="B42" s="80" t="s">
        <v>42</v>
      </c>
      <c r="C42" s="81"/>
      <c r="D42" s="81"/>
      <c r="E42" s="81"/>
      <c r="F42" s="82"/>
      <c r="G42" s="80" t="s">
        <v>20</v>
      </c>
      <c r="H42" s="82"/>
      <c r="I42" s="94">
        <f>I43+I46</f>
        <v>0</v>
      </c>
      <c r="J42" s="95"/>
    </row>
    <row r="43" spans="1:10" ht="15.75" x14ac:dyDescent="0.25">
      <c r="A43" s="146"/>
      <c r="B43" s="120" t="s">
        <v>38</v>
      </c>
      <c r="C43" s="148"/>
      <c r="D43" s="148"/>
      <c r="E43" s="148"/>
      <c r="F43" s="121"/>
      <c r="G43" s="76">
        <f>G38</f>
        <v>0</v>
      </c>
      <c r="H43" s="152"/>
      <c r="I43" s="155">
        <f>I50/30.2*2.9</f>
        <v>0</v>
      </c>
      <c r="J43" s="156"/>
    </row>
    <row r="44" spans="1:10" ht="49.5" customHeight="1" thickBot="1" x14ac:dyDescent="0.3">
      <c r="A44" s="147"/>
      <c r="B44" s="101" t="s">
        <v>43</v>
      </c>
      <c r="C44" s="134"/>
      <c r="D44" s="134"/>
      <c r="E44" s="134"/>
      <c r="F44" s="102"/>
      <c r="G44" s="153"/>
      <c r="H44" s="154"/>
      <c r="I44" s="157"/>
      <c r="J44" s="158"/>
    </row>
    <row r="45" spans="1:10" ht="45.75" customHeight="1" thickBot="1" x14ac:dyDescent="0.3">
      <c r="A45" s="63"/>
      <c r="B45" s="80" t="s">
        <v>44</v>
      </c>
      <c r="C45" s="81"/>
      <c r="D45" s="81"/>
      <c r="E45" s="81"/>
      <c r="F45" s="82"/>
      <c r="G45" s="99"/>
      <c r="H45" s="100"/>
      <c r="I45" s="94"/>
      <c r="J45" s="95"/>
    </row>
    <row r="46" spans="1:10" ht="45" customHeight="1" thickBot="1" x14ac:dyDescent="0.3">
      <c r="A46" s="63"/>
      <c r="B46" s="80" t="s">
        <v>45</v>
      </c>
      <c r="C46" s="81"/>
      <c r="D46" s="81"/>
      <c r="E46" s="81"/>
      <c r="F46" s="82"/>
      <c r="G46" s="74">
        <f>G43</f>
        <v>0</v>
      </c>
      <c r="H46" s="142"/>
      <c r="I46" s="94">
        <f>I50/30.2*0.2</f>
        <v>0</v>
      </c>
      <c r="J46" s="95"/>
    </row>
    <row r="47" spans="1:10" ht="63.75" customHeight="1" thickBot="1" x14ac:dyDescent="0.3">
      <c r="A47" s="63"/>
      <c r="B47" s="80" t="s">
        <v>46</v>
      </c>
      <c r="C47" s="81"/>
      <c r="D47" s="81"/>
      <c r="E47" s="81"/>
      <c r="F47" s="82"/>
      <c r="G47" s="99"/>
      <c r="H47" s="100"/>
      <c r="I47" s="94"/>
      <c r="J47" s="95"/>
    </row>
    <row r="48" spans="1:10" ht="65.25" customHeight="1" thickBot="1" x14ac:dyDescent="0.3">
      <c r="A48" s="63"/>
      <c r="B48" s="80" t="s">
        <v>47</v>
      </c>
      <c r="C48" s="81"/>
      <c r="D48" s="81"/>
      <c r="E48" s="81"/>
      <c r="F48" s="82"/>
      <c r="G48" s="99"/>
      <c r="H48" s="100"/>
      <c r="I48" s="94"/>
      <c r="J48" s="95"/>
    </row>
    <row r="49" spans="1:10" ht="46.5" customHeight="1" thickBot="1" x14ac:dyDescent="0.3">
      <c r="A49" s="17">
        <v>3</v>
      </c>
      <c r="B49" s="80" t="s">
        <v>48</v>
      </c>
      <c r="C49" s="81"/>
      <c r="D49" s="81"/>
      <c r="E49" s="81"/>
      <c r="F49" s="82"/>
      <c r="G49" s="74">
        <f>G46</f>
        <v>0</v>
      </c>
      <c r="H49" s="142"/>
      <c r="I49" s="131">
        <f>I50/30.2*5.1</f>
        <v>0</v>
      </c>
      <c r="J49" s="132"/>
    </row>
    <row r="50" spans="1:10" ht="16.5" customHeight="1" thickBot="1" x14ac:dyDescent="0.3">
      <c r="A50" s="83" t="s">
        <v>49</v>
      </c>
      <c r="B50" s="84"/>
      <c r="C50" s="84"/>
      <c r="D50" s="84"/>
      <c r="E50" s="84"/>
      <c r="F50" s="85"/>
      <c r="G50" s="80" t="s">
        <v>20</v>
      </c>
      <c r="H50" s="82"/>
      <c r="I50" s="131"/>
      <c r="J50" s="132"/>
    </row>
    <row r="52" spans="1:10" ht="17.25" x14ac:dyDescent="0.25">
      <c r="A52" s="133" t="s">
        <v>50</v>
      </c>
      <c r="B52" s="133"/>
      <c r="C52" s="133"/>
      <c r="D52" s="133"/>
      <c r="E52" s="133"/>
      <c r="F52" s="133"/>
      <c r="G52" s="133"/>
      <c r="H52" s="133"/>
      <c r="I52" s="133"/>
      <c r="J52" s="133"/>
    </row>
    <row r="53" spans="1:10" ht="17.25" x14ac:dyDescent="0.25">
      <c r="A53" s="3" t="s">
        <v>51</v>
      </c>
    </row>
    <row r="54" spans="1:10" ht="18" thickBot="1" x14ac:dyDescent="0.3">
      <c r="A54" s="3" t="s">
        <v>22</v>
      </c>
    </row>
    <row r="55" spans="1:10" ht="63.75" customHeight="1" thickBot="1" x14ac:dyDescent="0.3">
      <c r="A55" s="8" t="s">
        <v>5</v>
      </c>
      <c r="B55" s="80" t="s">
        <v>52</v>
      </c>
      <c r="C55" s="81"/>
      <c r="D55" s="81"/>
      <c r="E55" s="82"/>
      <c r="F55" s="80" t="s">
        <v>53</v>
      </c>
      <c r="G55" s="82"/>
      <c r="H55" s="80" t="s">
        <v>54</v>
      </c>
      <c r="I55" s="82"/>
      <c r="J55" s="62" t="s">
        <v>55</v>
      </c>
    </row>
    <row r="56" spans="1:10" ht="16.5" thickBot="1" x14ac:dyDescent="0.3">
      <c r="A56" s="10">
        <v>1</v>
      </c>
      <c r="B56" s="80">
        <v>2</v>
      </c>
      <c r="C56" s="81"/>
      <c r="D56" s="81"/>
      <c r="E56" s="82"/>
      <c r="F56" s="80">
        <v>3</v>
      </c>
      <c r="G56" s="82"/>
      <c r="H56" s="80">
        <v>4</v>
      </c>
      <c r="I56" s="82"/>
      <c r="J56" s="65">
        <v>5</v>
      </c>
    </row>
    <row r="57" spans="1:10" ht="16.5" thickBot="1" x14ac:dyDescent="0.3">
      <c r="A57" s="17">
        <v>1</v>
      </c>
      <c r="B57" s="80" t="s">
        <v>56</v>
      </c>
      <c r="C57" s="81"/>
      <c r="D57" s="81"/>
      <c r="E57" s="82"/>
      <c r="F57" s="80">
        <f>J57/H57</f>
        <v>0</v>
      </c>
      <c r="G57" s="82"/>
      <c r="H57" s="80">
        <v>12</v>
      </c>
      <c r="I57" s="82"/>
      <c r="J57" s="12"/>
    </row>
    <row r="58" spans="1:10" ht="16.5" customHeight="1" thickBot="1" x14ac:dyDescent="0.3">
      <c r="A58" s="83" t="s">
        <v>19</v>
      </c>
      <c r="B58" s="84"/>
      <c r="C58" s="84"/>
      <c r="D58" s="84"/>
      <c r="E58" s="85"/>
      <c r="F58" s="80" t="s">
        <v>20</v>
      </c>
      <c r="G58" s="82"/>
      <c r="H58" s="80" t="s">
        <v>20</v>
      </c>
      <c r="I58" s="82"/>
      <c r="J58" s="12">
        <f>J57</f>
        <v>0</v>
      </c>
    </row>
    <row r="60" spans="1:10" ht="17.25" x14ac:dyDescent="0.25">
      <c r="A60" s="133" t="s">
        <v>57</v>
      </c>
      <c r="B60" s="133"/>
      <c r="C60" s="133"/>
      <c r="D60" s="133"/>
      <c r="E60" s="133"/>
      <c r="F60" s="133"/>
      <c r="G60" s="133"/>
      <c r="H60" s="133"/>
      <c r="I60" s="133"/>
      <c r="J60" s="133"/>
    </row>
    <row r="61" spans="1:10" ht="17.25" x14ac:dyDescent="0.25">
      <c r="A61" s="3" t="s">
        <v>58</v>
      </c>
    </row>
    <row r="62" spans="1:10" ht="17.25" x14ac:dyDescent="0.25">
      <c r="A62" s="3" t="s">
        <v>59</v>
      </c>
    </row>
    <row r="63" spans="1:10" ht="18" thickBot="1" x14ac:dyDescent="0.3">
      <c r="A63" s="3"/>
    </row>
    <row r="64" spans="1:10" ht="32.25" thickBot="1" x14ac:dyDescent="0.3">
      <c r="A64" s="8" t="s">
        <v>5</v>
      </c>
      <c r="B64" s="80" t="s">
        <v>24</v>
      </c>
      <c r="C64" s="81"/>
      <c r="D64" s="82"/>
      <c r="E64" s="80" t="s">
        <v>60</v>
      </c>
      <c r="F64" s="82"/>
      <c r="G64" s="80" t="s">
        <v>61</v>
      </c>
      <c r="H64" s="82"/>
      <c r="I64" s="80" t="s">
        <v>62</v>
      </c>
      <c r="J64" s="82"/>
    </row>
    <row r="65" spans="1:10" ht="16.5" thickBot="1" x14ac:dyDescent="0.3">
      <c r="A65" s="10">
        <v>1</v>
      </c>
      <c r="B65" s="80">
        <v>2</v>
      </c>
      <c r="C65" s="81"/>
      <c r="D65" s="82"/>
      <c r="E65" s="80">
        <v>3</v>
      </c>
      <c r="F65" s="82"/>
      <c r="G65" s="80">
        <v>4</v>
      </c>
      <c r="H65" s="82"/>
      <c r="I65" s="80">
        <v>5</v>
      </c>
      <c r="J65" s="82"/>
    </row>
    <row r="66" spans="1:10" ht="16.5" thickBot="1" x14ac:dyDescent="0.3">
      <c r="A66" s="17">
        <v>1</v>
      </c>
      <c r="B66" s="80" t="s">
        <v>63</v>
      </c>
      <c r="C66" s="81"/>
      <c r="D66" s="82"/>
      <c r="E66" s="80">
        <v>999818.18</v>
      </c>
      <c r="F66" s="82"/>
      <c r="G66" s="80">
        <v>2.2000000000000002</v>
      </c>
      <c r="H66" s="82"/>
      <c r="I66" s="80"/>
      <c r="J66" s="82"/>
    </row>
    <row r="67" spans="1:10" ht="16.5" thickBot="1" x14ac:dyDescent="0.3">
      <c r="A67" s="17">
        <v>2</v>
      </c>
      <c r="B67" s="80" t="s">
        <v>64</v>
      </c>
      <c r="C67" s="81"/>
      <c r="D67" s="82"/>
      <c r="E67" s="80">
        <f>I67/G67*100</f>
        <v>0</v>
      </c>
      <c r="F67" s="82"/>
      <c r="G67" s="80">
        <v>0.59</v>
      </c>
      <c r="H67" s="82"/>
      <c r="I67" s="80"/>
      <c r="J67" s="82"/>
    </row>
    <row r="68" spans="1:10" ht="16.5" thickBot="1" x14ac:dyDescent="0.3">
      <c r="A68" s="17">
        <v>3</v>
      </c>
      <c r="B68" s="80" t="s">
        <v>65</v>
      </c>
      <c r="C68" s="81"/>
      <c r="D68" s="82"/>
      <c r="E68" s="99"/>
      <c r="F68" s="100"/>
      <c r="G68" s="99"/>
      <c r="H68" s="100"/>
      <c r="I68" s="80"/>
      <c r="J68" s="82"/>
    </row>
    <row r="69" spans="1:10" ht="16.5" thickBot="1" x14ac:dyDescent="0.3">
      <c r="A69" s="17">
        <v>4</v>
      </c>
      <c r="B69" s="80" t="s">
        <v>66</v>
      </c>
      <c r="C69" s="81"/>
      <c r="D69" s="82"/>
      <c r="E69" s="99"/>
      <c r="F69" s="100"/>
      <c r="G69" s="135"/>
      <c r="H69" s="136"/>
      <c r="I69" s="120"/>
      <c r="J69" s="121"/>
    </row>
    <row r="70" spans="1:10" ht="16.5" customHeight="1" thickBot="1" x14ac:dyDescent="0.3">
      <c r="A70" s="83" t="s">
        <v>49</v>
      </c>
      <c r="B70" s="84"/>
      <c r="C70" s="84"/>
      <c r="D70" s="85"/>
      <c r="E70" s="80"/>
      <c r="F70" s="141"/>
      <c r="G70" s="137"/>
      <c r="H70" s="138"/>
      <c r="I70" s="139">
        <f>SUM(I66:J69)</f>
        <v>0</v>
      </c>
      <c r="J70" s="140"/>
    </row>
    <row r="72" spans="1:10" ht="17.25" x14ac:dyDescent="0.25">
      <c r="A72" s="133" t="s">
        <v>67</v>
      </c>
      <c r="B72" s="133"/>
      <c r="C72" s="133"/>
      <c r="D72" s="133"/>
      <c r="E72" s="133"/>
      <c r="F72" s="133"/>
      <c r="G72" s="133"/>
      <c r="H72" s="133"/>
      <c r="I72" s="133"/>
      <c r="J72" s="133"/>
    </row>
    <row r="73" spans="1:10" ht="17.25" x14ac:dyDescent="0.25">
      <c r="A73" s="3" t="s">
        <v>68</v>
      </c>
    </row>
    <row r="74" spans="1:10" ht="17.25" x14ac:dyDescent="0.25">
      <c r="A74" s="3" t="s">
        <v>69</v>
      </c>
    </row>
    <row r="75" spans="1:10" ht="18" thickBot="1" x14ac:dyDescent="0.3">
      <c r="A75" s="122" t="s">
        <v>70</v>
      </c>
      <c r="B75" s="122"/>
      <c r="C75" s="122"/>
      <c r="D75" s="122"/>
      <c r="E75" s="122"/>
      <c r="F75" s="122"/>
      <c r="G75" s="122"/>
      <c r="H75" s="122"/>
      <c r="I75" s="122"/>
      <c r="J75" s="122"/>
    </row>
    <row r="76" spans="1:10" ht="52.5" customHeight="1" thickBot="1" x14ac:dyDescent="0.3">
      <c r="A76" s="8" t="s">
        <v>5</v>
      </c>
      <c r="B76" s="80" t="s">
        <v>24</v>
      </c>
      <c r="C76" s="81"/>
      <c r="D76" s="82"/>
      <c r="E76" s="62" t="s">
        <v>71</v>
      </c>
      <c r="F76" s="80" t="s">
        <v>72</v>
      </c>
      <c r="G76" s="82"/>
      <c r="H76" s="80" t="s">
        <v>73</v>
      </c>
      <c r="I76" s="82"/>
      <c r="J76" s="62" t="s">
        <v>55</v>
      </c>
    </row>
    <row r="77" spans="1:10" ht="16.5" thickBot="1" x14ac:dyDescent="0.3">
      <c r="A77" s="10">
        <v>1</v>
      </c>
      <c r="B77" s="80">
        <v>2</v>
      </c>
      <c r="C77" s="81"/>
      <c r="D77" s="82"/>
      <c r="E77" s="65">
        <v>3</v>
      </c>
      <c r="F77" s="80">
        <v>4</v>
      </c>
      <c r="G77" s="82"/>
      <c r="H77" s="80">
        <v>5</v>
      </c>
      <c r="I77" s="82"/>
      <c r="J77" s="65">
        <v>6</v>
      </c>
    </row>
    <row r="78" spans="1:10" ht="16.5" thickBot="1" x14ac:dyDescent="0.3">
      <c r="A78" s="17">
        <v>1</v>
      </c>
      <c r="B78" s="80" t="s">
        <v>74</v>
      </c>
      <c r="C78" s="81"/>
      <c r="D78" s="82"/>
      <c r="E78" s="12">
        <v>2</v>
      </c>
      <c r="F78" s="80">
        <v>12</v>
      </c>
      <c r="G78" s="82"/>
      <c r="H78" s="131">
        <f>J78/F78</f>
        <v>0</v>
      </c>
      <c r="I78" s="132"/>
      <c r="J78" s="40">
        <v>0</v>
      </c>
    </row>
    <row r="79" spans="1:10" ht="16.5" thickBot="1" x14ac:dyDescent="0.3">
      <c r="A79" s="17">
        <v>2</v>
      </c>
      <c r="B79" s="80" t="s">
        <v>75</v>
      </c>
      <c r="C79" s="81"/>
      <c r="D79" s="82"/>
      <c r="E79" s="12">
        <v>2</v>
      </c>
      <c r="F79" s="80">
        <v>12</v>
      </c>
      <c r="G79" s="82"/>
      <c r="H79" s="131">
        <f>J79/F79</f>
        <v>0</v>
      </c>
      <c r="I79" s="132"/>
      <c r="J79" s="40"/>
    </row>
    <row r="80" spans="1:10" ht="16.5" thickBot="1" x14ac:dyDescent="0.3">
      <c r="A80" s="17">
        <v>3</v>
      </c>
      <c r="B80" s="80" t="s">
        <v>76</v>
      </c>
      <c r="C80" s="81"/>
      <c r="D80" s="82"/>
      <c r="E80" s="12">
        <v>2</v>
      </c>
      <c r="F80" s="80">
        <v>12</v>
      </c>
      <c r="G80" s="82"/>
      <c r="H80" s="131">
        <f>J80/F80</f>
        <v>0</v>
      </c>
      <c r="I80" s="132"/>
      <c r="J80" s="40"/>
    </row>
    <row r="81" spans="1:10" ht="16.5" thickBot="1" x14ac:dyDescent="0.3">
      <c r="A81" s="30"/>
      <c r="B81" s="84" t="s">
        <v>49</v>
      </c>
      <c r="C81" s="84"/>
      <c r="D81" s="85"/>
      <c r="E81" s="12" t="s">
        <v>20</v>
      </c>
      <c r="F81" s="80" t="s">
        <v>20</v>
      </c>
      <c r="G81" s="82"/>
      <c r="H81" s="80" t="s">
        <v>20</v>
      </c>
      <c r="I81" s="82"/>
      <c r="J81" s="67">
        <f>SUM(J78:J80)</f>
        <v>0</v>
      </c>
    </row>
    <row r="82" spans="1:10" ht="15.75" x14ac:dyDescent="0.25">
      <c r="A82" s="31"/>
      <c r="B82" s="73"/>
      <c r="C82" s="73"/>
      <c r="D82" s="73"/>
      <c r="E82" s="22"/>
      <c r="F82" s="64"/>
      <c r="G82" s="64"/>
      <c r="H82" s="64"/>
      <c r="I82" s="64"/>
      <c r="J82" s="24"/>
    </row>
    <row r="83" spans="1:10" ht="18" thickBot="1" x14ac:dyDescent="0.3">
      <c r="A83" s="133" t="s">
        <v>77</v>
      </c>
      <c r="B83" s="133"/>
      <c r="C83" s="133"/>
      <c r="D83" s="133"/>
      <c r="E83" s="133"/>
      <c r="F83" s="133"/>
      <c r="G83" s="133"/>
      <c r="H83" s="133"/>
      <c r="I83" s="133"/>
      <c r="J83" s="133"/>
    </row>
    <row r="84" spans="1:10" ht="32.25" thickBot="1" x14ac:dyDescent="0.3">
      <c r="A84" s="28" t="s">
        <v>5</v>
      </c>
      <c r="B84" s="92" t="s">
        <v>24</v>
      </c>
      <c r="C84" s="130"/>
      <c r="D84" s="98"/>
      <c r="E84" s="92" t="s">
        <v>78</v>
      </c>
      <c r="F84" s="98"/>
      <c r="G84" s="92" t="s">
        <v>79</v>
      </c>
      <c r="H84" s="98"/>
      <c r="I84" s="92" t="s">
        <v>80</v>
      </c>
      <c r="J84" s="93"/>
    </row>
    <row r="85" spans="1:10" ht="16.5" thickBot="1" x14ac:dyDescent="0.3">
      <c r="A85" s="10">
        <v>1</v>
      </c>
      <c r="B85" s="101">
        <v>2</v>
      </c>
      <c r="C85" s="134"/>
      <c r="D85" s="102"/>
      <c r="E85" s="101">
        <v>3</v>
      </c>
      <c r="F85" s="102"/>
      <c r="G85" s="101">
        <v>4</v>
      </c>
      <c r="H85" s="102"/>
      <c r="I85" s="101">
        <v>5</v>
      </c>
      <c r="J85" s="102"/>
    </row>
    <row r="86" spans="1:10" ht="16.5" thickBot="1" x14ac:dyDescent="0.3">
      <c r="A86" s="17">
        <v>1</v>
      </c>
      <c r="B86" s="83"/>
      <c r="C86" s="84"/>
      <c r="D86" s="85"/>
      <c r="E86" s="99"/>
      <c r="F86" s="100"/>
      <c r="G86" s="99"/>
      <c r="H86" s="100"/>
      <c r="I86" s="94"/>
      <c r="J86" s="95"/>
    </row>
    <row r="87" spans="1:10" ht="16.5" customHeight="1" thickBot="1" x14ac:dyDescent="0.3">
      <c r="A87" s="83" t="s">
        <v>49</v>
      </c>
      <c r="B87" s="84"/>
      <c r="C87" s="84"/>
      <c r="D87" s="85"/>
      <c r="E87" s="99"/>
      <c r="F87" s="100"/>
      <c r="G87" s="99"/>
      <c r="H87" s="100"/>
      <c r="I87" s="94">
        <f>I86</f>
        <v>0</v>
      </c>
      <c r="J87" s="95"/>
    </row>
    <row r="88" spans="1:10" ht="18" thickBot="1" x14ac:dyDescent="0.3">
      <c r="A88" s="68" t="s">
        <v>81</v>
      </c>
    </row>
    <row r="89" spans="1:10" ht="79.5" customHeight="1" thickBot="1" x14ac:dyDescent="0.3">
      <c r="A89" s="8" t="s">
        <v>5</v>
      </c>
      <c r="B89" s="80" t="s">
        <v>52</v>
      </c>
      <c r="C89" s="82"/>
      <c r="D89" s="80" t="s">
        <v>82</v>
      </c>
      <c r="E89" s="82"/>
      <c r="F89" s="80" t="s">
        <v>83</v>
      </c>
      <c r="G89" s="82"/>
      <c r="H89" s="62" t="s">
        <v>84</v>
      </c>
      <c r="I89" s="80" t="s">
        <v>85</v>
      </c>
      <c r="J89" s="82"/>
    </row>
    <row r="90" spans="1:10" ht="16.5" thickBot="1" x14ac:dyDescent="0.3">
      <c r="A90" s="10">
        <v>1</v>
      </c>
      <c r="B90" s="80">
        <v>2</v>
      </c>
      <c r="C90" s="82"/>
      <c r="D90" s="80">
        <v>3</v>
      </c>
      <c r="E90" s="82"/>
      <c r="F90" s="80">
        <v>4</v>
      </c>
      <c r="G90" s="82"/>
      <c r="H90" s="65">
        <v>5</v>
      </c>
      <c r="I90" s="80">
        <v>6</v>
      </c>
      <c r="J90" s="82"/>
    </row>
    <row r="91" spans="1:10" ht="16.5" thickBot="1" x14ac:dyDescent="0.3">
      <c r="A91" s="17">
        <v>1</v>
      </c>
      <c r="B91" s="83" t="s">
        <v>103</v>
      </c>
      <c r="C91" s="85"/>
      <c r="D91" s="94">
        <f>I91/F91</f>
        <v>0</v>
      </c>
      <c r="E91" s="95"/>
      <c r="F91" s="94">
        <v>7</v>
      </c>
      <c r="G91" s="95"/>
      <c r="H91" s="42"/>
      <c r="I91" s="94"/>
      <c r="J91" s="95"/>
    </row>
    <row r="92" spans="1:10" ht="16.5" thickBot="1" x14ac:dyDescent="0.3">
      <c r="A92" s="17">
        <v>2</v>
      </c>
      <c r="B92" s="83" t="s">
        <v>104</v>
      </c>
      <c r="C92" s="85"/>
      <c r="D92" s="94">
        <f>I92/F92</f>
        <v>0</v>
      </c>
      <c r="E92" s="95"/>
      <c r="F92" s="94">
        <v>1969.74</v>
      </c>
      <c r="G92" s="95"/>
      <c r="H92" s="42"/>
      <c r="I92" s="94"/>
      <c r="J92" s="95"/>
    </row>
    <row r="93" spans="1:10" ht="16.5" thickBot="1" x14ac:dyDescent="0.3">
      <c r="A93" s="17">
        <v>3</v>
      </c>
      <c r="B93" s="83" t="s">
        <v>109</v>
      </c>
      <c r="C93" s="85"/>
      <c r="D93" s="114"/>
      <c r="E93" s="115"/>
      <c r="F93" s="114"/>
      <c r="G93" s="115"/>
      <c r="H93" s="42"/>
      <c r="I93" s="114"/>
      <c r="J93" s="115"/>
    </row>
    <row r="94" spans="1:10" ht="16.5" thickBot="1" x14ac:dyDescent="0.3">
      <c r="A94" s="17">
        <v>4</v>
      </c>
      <c r="B94" s="83" t="s">
        <v>105</v>
      </c>
      <c r="C94" s="85"/>
      <c r="D94" s="114"/>
      <c r="E94" s="115"/>
      <c r="F94" s="114"/>
      <c r="G94" s="115"/>
      <c r="H94" s="42"/>
      <c r="I94" s="94"/>
      <c r="J94" s="95"/>
    </row>
    <row r="95" spans="1:10" ht="16.5" customHeight="1" thickBot="1" x14ac:dyDescent="0.3">
      <c r="A95" s="83" t="s">
        <v>49</v>
      </c>
      <c r="B95" s="84"/>
      <c r="C95" s="85"/>
      <c r="D95" s="94" t="s">
        <v>20</v>
      </c>
      <c r="E95" s="95"/>
      <c r="F95" s="94" t="s">
        <v>20</v>
      </c>
      <c r="G95" s="95"/>
      <c r="H95" s="43" t="s">
        <v>20</v>
      </c>
      <c r="I95" s="94">
        <f>SUM(I91:J94)</f>
        <v>0</v>
      </c>
      <c r="J95" s="95"/>
    </row>
    <row r="96" spans="1:10" ht="43.5" customHeight="1" thickBot="1" x14ac:dyDescent="0.3">
      <c r="A96" s="116" t="s">
        <v>86</v>
      </c>
      <c r="B96" s="116"/>
      <c r="C96" s="116"/>
      <c r="D96" s="116"/>
      <c r="E96" s="116"/>
      <c r="F96" s="116"/>
      <c r="G96" s="116"/>
      <c r="H96" s="116"/>
      <c r="I96" s="116"/>
      <c r="J96" s="116"/>
    </row>
    <row r="97" spans="1:13" ht="52.5" customHeight="1" thickBot="1" x14ac:dyDescent="0.3">
      <c r="A97" s="8" t="s">
        <v>5</v>
      </c>
      <c r="B97" s="80" t="s">
        <v>52</v>
      </c>
      <c r="C97" s="81"/>
      <c r="D97" s="81"/>
      <c r="E97" s="82"/>
      <c r="F97" s="80" t="s">
        <v>87</v>
      </c>
      <c r="G97" s="82"/>
      <c r="H97" s="15" t="s">
        <v>88</v>
      </c>
      <c r="I97" s="80" t="s">
        <v>89</v>
      </c>
      <c r="J97" s="82"/>
    </row>
    <row r="98" spans="1:13" ht="16.5" thickBot="1" x14ac:dyDescent="0.3">
      <c r="A98" s="10">
        <v>1</v>
      </c>
      <c r="B98" s="80">
        <v>2</v>
      </c>
      <c r="C98" s="81"/>
      <c r="D98" s="81"/>
      <c r="E98" s="82"/>
      <c r="F98" s="80">
        <v>3</v>
      </c>
      <c r="G98" s="82"/>
      <c r="H98" s="65">
        <v>4</v>
      </c>
      <c r="I98" s="80">
        <v>5</v>
      </c>
      <c r="J98" s="82"/>
    </row>
    <row r="99" spans="1:13" ht="43.5" customHeight="1" thickBot="1" x14ac:dyDescent="0.3">
      <c r="A99" s="10">
        <v>1</v>
      </c>
      <c r="B99" s="83" t="s">
        <v>143</v>
      </c>
      <c r="C99" s="96"/>
      <c r="D99" s="96"/>
      <c r="E99" s="97"/>
      <c r="F99" s="80" t="s">
        <v>91</v>
      </c>
      <c r="G99" s="82"/>
      <c r="H99" s="61">
        <v>12</v>
      </c>
      <c r="I99" s="80">
        <v>24497.05</v>
      </c>
      <c r="J99" s="82"/>
      <c r="L99" s="178"/>
      <c r="M99" s="179"/>
    </row>
    <row r="100" spans="1:13" ht="16.5" customHeight="1" thickBot="1" x14ac:dyDescent="0.3">
      <c r="A100" s="10">
        <v>2</v>
      </c>
      <c r="B100" s="83" t="s">
        <v>92</v>
      </c>
      <c r="C100" s="96"/>
      <c r="D100" s="96"/>
      <c r="E100" s="97"/>
      <c r="F100" s="80" t="s">
        <v>91</v>
      </c>
      <c r="G100" s="82"/>
      <c r="H100" s="65">
        <v>12</v>
      </c>
      <c r="I100" s="80"/>
      <c r="J100" s="82"/>
    </row>
    <row r="101" spans="1:13" ht="16.5" customHeight="1" thickBot="1" x14ac:dyDescent="0.3">
      <c r="A101" s="10">
        <v>3</v>
      </c>
      <c r="B101" s="83" t="s">
        <v>93</v>
      </c>
      <c r="C101" s="96"/>
      <c r="D101" s="96"/>
      <c r="E101" s="97"/>
      <c r="F101" s="80" t="s">
        <v>91</v>
      </c>
      <c r="G101" s="82"/>
      <c r="H101" s="65">
        <v>12</v>
      </c>
      <c r="I101" s="80"/>
      <c r="J101" s="82"/>
    </row>
    <row r="102" spans="1:13" ht="16.5" customHeight="1" thickBot="1" x14ac:dyDescent="0.3">
      <c r="A102" s="25">
        <v>4</v>
      </c>
      <c r="B102" s="83" t="s">
        <v>94</v>
      </c>
      <c r="C102" s="96"/>
      <c r="D102" s="96"/>
      <c r="E102" s="97"/>
      <c r="F102" s="120" t="s">
        <v>91</v>
      </c>
      <c r="G102" s="121"/>
      <c r="H102" s="19">
        <v>12</v>
      </c>
      <c r="I102" s="120"/>
      <c r="J102" s="121"/>
    </row>
    <row r="103" spans="1:13" ht="16.5" customHeight="1" thickBot="1" x14ac:dyDescent="0.3">
      <c r="A103" s="28">
        <v>5</v>
      </c>
      <c r="B103" s="117" t="s">
        <v>107</v>
      </c>
      <c r="C103" s="118"/>
      <c r="D103" s="118"/>
      <c r="E103" s="119"/>
      <c r="F103" s="120" t="s">
        <v>91</v>
      </c>
      <c r="G103" s="121"/>
      <c r="H103" s="72">
        <v>12</v>
      </c>
      <c r="I103" s="92"/>
      <c r="J103" s="93"/>
      <c r="L103" s="177"/>
    </row>
    <row r="104" spans="1:13" ht="16.5" customHeight="1" thickBot="1" x14ac:dyDescent="0.3">
      <c r="A104" s="45">
        <v>7</v>
      </c>
      <c r="B104" s="89" t="s">
        <v>114</v>
      </c>
      <c r="C104" s="90"/>
      <c r="D104" s="90"/>
      <c r="E104" s="91"/>
      <c r="F104" s="80" t="s">
        <v>115</v>
      </c>
      <c r="G104" s="82"/>
      <c r="H104" s="72">
        <v>12</v>
      </c>
      <c r="I104" s="92"/>
      <c r="J104" s="93"/>
    </row>
    <row r="105" spans="1:13" ht="16.5" customHeight="1" thickBot="1" x14ac:dyDescent="0.3">
      <c r="A105" s="129" t="s">
        <v>49</v>
      </c>
      <c r="B105" s="130"/>
      <c r="C105" s="130"/>
      <c r="D105" s="130"/>
      <c r="E105" s="98"/>
      <c r="F105" s="92" t="s">
        <v>20</v>
      </c>
      <c r="G105" s="98"/>
      <c r="H105" s="72" t="s">
        <v>20</v>
      </c>
      <c r="I105" s="92">
        <f>SUM(I99:J104)</f>
        <v>24497.05</v>
      </c>
      <c r="J105" s="93"/>
    </row>
    <row r="106" spans="1:13" ht="16.5" customHeight="1" x14ac:dyDescent="0.25">
      <c r="A106" s="24"/>
      <c r="B106" s="24"/>
      <c r="C106" s="24"/>
      <c r="D106" s="24"/>
      <c r="E106" s="24"/>
      <c r="F106" s="24"/>
      <c r="G106" s="24"/>
      <c r="H106" s="24"/>
      <c r="I106" s="24"/>
      <c r="J106" s="24"/>
    </row>
    <row r="107" spans="1:13" ht="18" thickBot="1" x14ac:dyDescent="0.3">
      <c r="A107" s="122" t="s">
        <v>95</v>
      </c>
      <c r="B107" s="122"/>
      <c r="C107" s="122"/>
      <c r="D107" s="122"/>
      <c r="E107" s="122"/>
      <c r="F107" s="122"/>
      <c r="G107" s="122"/>
      <c r="H107" s="122"/>
      <c r="I107" s="122"/>
      <c r="J107" s="122"/>
    </row>
    <row r="108" spans="1:13" ht="32.25" thickBot="1" x14ac:dyDescent="0.3">
      <c r="A108" s="8" t="s">
        <v>5</v>
      </c>
      <c r="B108" s="80" t="s">
        <v>52</v>
      </c>
      <c r="C108" s="81"/>
      <c r="D108" s="81"/>
      <c r="E108" s="82"/>
      <c r="F108" s="80" t="s">
        <v>96</v>
      </c>
      <c r="G108" s="82"/>
      <c r="H108" s="80" t="s">
        <v>97</v>
      </c>
      <c r="I108" s="82"/>
    </row>
    <row r="109" spans="1:13" ht="16.5" thickBot="1" x14ac:dyDescent="0.3">
      <c r="A109" s="10">
        <v>1</v>
      </c>
      <c r="B109" s="80">
        <v>2</v>
      </c>
      <c r="C109" s="81"/>
      <c r="D109" s="81"/>
      <c r="E109" s="82"/>
      <c r="F109" s="80">
        <v>3</v>
      </c>
      <c r="G109" s="82"/>
      <c r="H109" s="80">
        <v>4</v>
      </c>
      <c r="I109" s="82"/>
    </row>
    <row r="110" spans="1:13" ht="44.25" customHeight="1" thickBot="1" x14ac:dyDescent="0.3">
      <c r="A110" s="17">
        <v>1</v>
      </c>
      <c r="B110" s="83" t="s">
        <v>144</v>
      </c>
      <c r="C110" s="84"/>
      <c r="D110" s="84"/>
      <c r="E110" s="85"/>
      <c r="F110" s="80" t="s">
        <v>99</v>
      </c>
      <c r="G110" s="82"/>
      <c r="H110" s="80">
        <v>1420</v>
      </c>
      <c r="I110" s="82"/>
      <c r="K110" s="58"/>
      <c r="L110" s="59"/>
    </row>
    <row r="111" spans="1:13" ht="16.5" thickBot="1" x14ac:dyDescent="0.3">
      <c r="A111" s="17">
        <v>2</v>
      </c>
      <c r="B111" s="86" t="s">
        <v>133</v>
      </c>
      <c r="C111" s="87"/>
      <c r="D111" s="87"/>
      <c r="E111" s="88"/>
      <c r="F111" s="80" t="s">
        <v>99</v>
      </c>
      <c r="G111" s="82"/>
      <c r="H111" s="80">
        <v>80257.05</v>
      </c>
      <c r="I111" s="82"/>
      <c r="J111" s="60"/>
      <c r="K111" s="58"/>
      <c r="L111" s="59"/>
      <c r="M111" s="54"/>
    </row>
    <row r="112" spans="1:13" ht="16.5" thickBot="1" x14ac:dyDescent="0.3">
      <c r="A112" s="44">
        <v>3</v>
      </c>
      <c r="B112" s="89" t="s">
        <v>113</v>
      </c>
      <c r="C112" s="90"/>
      <c r="D112" s="90"/>
      <c r="E112" s="128"/>
      <c r="F112" s="173" t="s">
        <v>99</v>
      </c>
      <c r="G112" s="82"/>
      <c r="H112" s="80">
        <v>0</v>
      </c>
      <c r="I112" s="82"/>
    </row>
    <row r="113" spans="1:10" ht="16.5" customHeight="1" thickBot="1" x14ac:dyDescent="0.3">
      <c r="A113" s="83" t="s">
        <v>49</v>
      </c>
      <c r="B113" s="104"/>
      <c r="C113" s="104"/>
      <c r="D113" s="104"/>
      <c r="E113" s="105"/>
      <c r="F113" s="80" t="s">
        <v>99</v>
      </c>
      <c r="G113" s="82"/>
      <c r="H113" s="80">
        <f>SUM(H110:I112)</f>
        <v>81677.05</v>
      </c>
      <c r="I113" s="82"/>
    </row>
    <row r="114" spans="1:10" ht="16.5" customHeight="1" x14ac:dyDescent="0.25">
      <c r="A114" s="27"/>
      <c r="B114" s="27"/>
      <c r="C114" s="27"/>
      <c r="D114" s="27"/>
      <c r="E114" s="27"/>
      <c r="F114" s="24"/>
      <c r="G114" s="24"/>
      <c r="H114" s="24"/>
      <c r="I114" s="24"/>
    </row>
    <row r="115" spans="1:10" ht="35.25" customHeight="1" thickBot="1" x14ac:dyDescent="0.3">
      <c r="A115" s="123" t="s">
        <v>100</v>
      </c>
      <c r="B115" s="123"/>
      <c r="C115" s="123"/>
      <c r="D115" s="123"/>
      <c r="E115" s="123"/>
      <c r="F115" s="123"/>
      <c r="G115" s="123"/>
      <c r="H115" s="123"/>
      <c r="I115" s="123"/>
      <c r="J115" s="123"/>
    </row>
    <row r="116" spans="1:10" ht="32.25" thickBot="1" x14ac:dyDescent="0.3">
      <c r="A116" s="8" t="s">
        <v>5</v>
      </c>
      <c r="B116" s="80" t="s">
        <v>24</v>
      </c>
      <c r="C116" s="81"/>
      <c r="D116" s="81"/>
      <c r="E116" s="82"/>
      <c r="F116" s="62" t="s">
        <v>101</v>
      </c>
      <c r="G116" s="80" t="s">
        <v>102</v>
      </c>
      <c r="H116" s="82"/>
      <c r="I116" s="80" t="s">
        <v>55</v>
      </c>
      <c r="J116" s="82"/>
    </row>
    <row r="117" spans="1:10" ht="16.5" thickBot="1" x14ac:dyDescent="0.3">
      <c r="A117" s="10"/>
      <c r="B117" s="80">
        <v>1</v>
      </c>
      <c r="C117" s="81"/>
      <c r="D117" s="81"/>
      <c r="E117" s="82"/>
      <c r="F117" s="65">
        <v>2</v>
      </c>
      <c r="G117" s="80">
        <v>3</v>
      </c>
      <c r="H117" s="82"/>
      <c r="I117" s="80">
        <v>4</v>
      </c>
      <c r="J117" s="82"/>
    </row>
    <row r="118" spans="1:10" ht="16.5" thickBot="1" x14ac:dyDescent="0.3">
      <c r="A118" s="17">
        <v>1</v>
      </c>
      <c r="B118" s="86" t="s">
        <v>137</v>
      </c>
      <c r="C118" s="87"/>
      <c r="D118" s="87"/>
      <c r="E118" s="88"/>
      <c r="F118" s="18"/>
      <c r="G118" s="99"/>
      <c r="H118" s="100"/>
      <c r="I118" s="80">
        <v>0</v>
      </c>
      <c r="J118" s="82"/>
    </row>
    <row r="119" spans="1:10" ht="16.5" customHeight="1" thickBot="1" x14ac:dyDescent="0.3">
      <c r="A119" s="17">
        <v>2</v>
      </c>
      <c r="B119" s="83" t="s">
        <v>123</v>
      </c>
      <c r="C119" s="84"/>
      <c r="D119" s="84"/>
      <c r="E119" s="85"/>
      <c r="F119" s="18"/>
      <c r="G119" s="99"/>
      <c r="H119" s="100"/>
      <c r="I119" s="80">
        <v>0</v>
      </c>
      <c r="J119" s="82"/>
    </row>
    <row r="120" spans="1:10" ht="16.5" thickBot="1" x14ac:dyDescent="0.3">
      <c r="A120" s="44"/>
      <c r="B120" s="89"/>
      <c r="C120" s="90"/>
      <c r="D120" s="90"/>
      <c r="E120" s="128"/>
      <c r="F120" s="18"/>
      <c r="G120" s="99"/>
      <c r="H120" s="100"/>
      <c r="I120" s="80"/>
      <c r="J120" s="82"/>
    </row>
    <row r="121" spans="1:10" ht="16.5" customHeight="1" thickBot="1" x14ac:dyDescent="0.3">
      <c r="A121" s="83" t="s">
        <v>49</v>
      </c>
      <c r="B121" s="104"/>
      <c r="C121" s="104"/>
      <c r="D121" s="104"/>
      <c r="E121" s="105"/>
      <c r="F121" s="18"/>
      <c r="G121" s="80" t="s">
        <v>20</v>
      </c>
      <c r="H121" s="82"/>
      <c r="I121" s="80">
        <f>SUM(I118:J120)</f>
        <v>0</v>
      </c>
      <c r="J121" s="82"/>
    </row>
    <row r="123" spans="1:10" x14ac:dyDescent="0.25">
      <c r="B123" s="29" t="s">
        <v>117</v>
      </c>
    </row>
    <row r="125" spans="1:10" x14ac:dyDescent="0.25">
      <c r="J125" s="46">
        <f>J123+I121+H113+I105+I95+I87+J81+I70+J58+I50+I29+I19</f>
        <v>106174.1</v>
      </c>
    </row>
  </sheetData>
  <mergeCells count="266">
    <mergeCell ref="B120:E120"/>
    <mergeCell ref="G120:H120"/>
    <mergeCell ref="I120:J120"/>
    <mergeCell ref="A121:E121"/>
    <mergeCell ref="G121:H121"/>
    <mergeCell ref="I121:J121"/>
    <mergeCell ref="B118:E118"/>
    <mergeCell ref="G118:H118"/>
    <mergeCell ref="I118:J118"/>
    <mergeCell ref="B119:E119"/>
    <mergeCell ref="G119:H119"/>
    <mergeCell ref="I119:J119"/>
    <mergeCell ref="A115:J115"/>
    <mergeCell ref="B116:E116"/>
    <mergeCell ref="G116:H116"/>
    <mergeCell ref="I116:J116"/>
    <mergeCell ref="B117:E117"/>
    <mergeCell ref="G117:H117"/>
    <mergeCell ref="I117:J117"/>
    <mergeCell ref="B112:E112"/>
    <mergeCell ref="F112:G112"/>
    <mergeCell ref="H112:I112"/>
    <mergeCell ref="A113:E113"/>
    <mergeCell ref="F113:G113"/>
    <mergeCell ref="H113:I113"/>
    <mergeCell ref="B110:E110"/>
    <mergeCell ref="F110:G110"/>
    <mergeCell ref="H110:I110"/>
    <mergeCell ref="B111:E111"/>
    <mergeCell ref="F111:G111"/>
    <mergeCell ref="H111:I111"/>
    <mergeCell ref="A107:J107"/>
    <mergeCell ref="B108:E108"/>
    <mergeCell ref="F108:G108"/>
    <mergeCell ref="H108:I108"/>
    <mergeCell ref="B109:E109"/>
    <mergeCell ref="F109:G109"/>
    <mergeCell ref="H109:I109"/>
    <mergeCell ref="B104:E104"/>
    <mergeCell ref="F104:G104"/>
    <mergeCell ref="I104:J104"/>
    <mergeCell ref="A105:E105"/>
    <mergeCell ref="F105:G105"/>
    <mergeCell ref="I105:J105"/>
    <mergeCell ref="B102:E102"/>
    <mergeCell ref="F102:G102"/>
    <mergeCell ref="I102:J102"/>
    <mergeCell ref="B103:E103"/>
    <mergeCell ref="F103:G103"/>
    <mergeCell ref="I103:J103"/>
    <mergeCell ref="B100:E100"/>
    <mergeCell ref="F100:G100"/>
    <mergeCell ref="I100:J100"/>
    <mergeCell ref="B101:E101"/>
    <mergeCell ref="F101:G101"/>
    <mergeCell ref="I101:J101"/>
    <mergeCell ref="B98:E98"/>
    <mergeCell ref="F98:G98"/>
    <mergeCell ref="I98:J98"/>
    <mergeCell ref="B99:E99"/>
    <mergeCell ref="F99:G99"/>
    <mergeCell ref="I99:J99"/>
    <mergeCell ref="A95:C95"/>
    <mergeCell ref="D95:E95"/>
    <mergeCell ref="F95:G95"/>
    <mergeCell ref="I95:J95"/>
    <mergeCell ref="A96:J96"/>
    <mergeCell ref="B97:E97"/>
    <mergeCell ref="F97:G97"/>
    <mergeCell ref="I97:J97"/>
    <mergeCell ref="B93:C93"/>
    <mergeCell ref="D93:E93"/>
    <mergeCell ref="F93:G93"/>
    <mergeCell ref="I93:J93"/>
    <mergeCell ref="B94:C94"/>
    <mergeCell ref="D94:E94"/>
    <mergeCell ref="F94:G94"/>
    <mergeCell ref="I94:J94"/>
    <mergeCell ref="B91:C91"/>
    <mergeCell ref="D91:E91"/>
    <mergeCell ref="F91:G91"/>
    <mergeCell ref="I91:J91"/>
    <mergeCell ref="B92:C92"/>
    <mergeCell ref="D92:E92"/>
    <mergeCell ref="F92:G92"/>
    <mergeCell ref="I92:J92"/>
    <mergeCell ref="B89:C89"/>
    <mergeCell ref="D89:E89"/>
    <mergeCell ref="F89:G89"/>
    <mergeCell ref="I89:J89"/>
    <mergeCell ref="B90:C90"/>
    <mergeCell ref="D90:E90"/>
    <mergeCell ref="F90:G90"/>
    <mergeCell ref="I90:J90"/>
    <mergeCell ref="B86:D86"/>
    <mergeCell ref="E86:F86"/>
    <mergeCell ref="G86:H86"/>
    <mergeCell ref="I86:J86"/>
    <mergeCell ref="A87:D87"/>
    <mergeCell ref="E87:F87"/>
    <mergeCell ref="G87:H87"/>
    <mergeCell ref="I87:J87"/>
    <mergeCell ref="A83:J83"/>
    <mergeCell ref="B84:D84"/>
    <mergeCell ref="E84:F84"/>
    <mergeCell ref="G84:H84"/>
    <mergeCell ref="I84:J84"/>
    <mergeCell ref="B85:D85"/>
    <mergeCell ref="E85:F85"/>
    <mergeCell ref="G85:H85"/>
    <mergeCell ref="I85:J85"/>
    <mergeCell ref="B80:D80"/>
    <mergeCell ref="F80:G80"/>
    <mergeCell ref="H80:I80"/>
    <mergeCell ref="B81:D81"/>
    <mergeCell ref="F81:G81"/>
    <mergeCell ref="H81:I81"/>
    <mergeCell ref="B78:D78"/>
    <mergeCell ref="F78:G78"/>
    <mergeCell ref="H78:I78"/>
    <mergeCell ref="B79:D79"/>
    <mergeCell ref="F79:G79"/>
    <mergeCell ref="H79:I79"/>
    <mergeCell ref="B76:D76"/>
    <mergeCell ref="F76:G76"/>
    <mergeCell ref="H76:I76"/>
    <mergeCell ref="B77:D77"/>
    <mergeCell ref="F77:G77"/>
    <mergeCell ref="H77:I77"/>
    <mergeCell ref="A70:D70"/>
    <mergeCell ref="E70:F70"/>
    <mergeCell ref="G70:H70"/>
    <mergeCell ref="I70:J70"/>
    <mergeCell ref="A72:J72"/>
    <mergeCell ref="A75:J75"/>
    <mergeCell ref="B68:D68"/>
    <mergeCell ref="E68:F68"/>
    <mergeCell ref="G68:H68"/>
    <mergeCell ref="I68:J68"/>
    <mergeCell ref="B69:D69"/>
    <mergeCell ref="E69:F69"/>
    <mergeCell ref="G69:H69"/>
    <mergeCell ref="I69:J69"/>
    <mergeCell ref="B66:D66"/>
    <mergeCell ref="E66:F66"/>
    <mergeCell ref="G66:H66"/>
    <mergeCell ref="I66:J66"/>
    <mergeCell ref="B67:D67"/>
    <mergeCell ref="E67:F67"/>
    <mergeCell ref="G67:H67"/>
    <mergeCell ref="I67:J67"/>
    <mergeCell ref="A60:J60"/>
    <mergeCell ref="B64:D64"/>
    <mergeCell ref="E64:F64"/>
    <mergeCell ref="G64:H64"/>
    <mergeCell ref="I64:J64"/>
    <mergeCell ref="B65:D65"/>
    <mergeCell ref="E65:F65"/>
    <mergeCell ref="G65:H65"/>
    <mergeCell ref="I65:J65"/>
    <mergeCell ref="B57:E57"/>
    <mergeCell ref="F57:G57"/>
    <mergeCell ref="H57:I57"/>
    <mergeCell ref="A58:E58"/>
    <mergeCell ref="F58:G58"/>
    <mergeCell ref="H58:I58"/>
    <mergeCell ref="A52:J52"/>
    <mergeCell ref="B55:E55"/>
    <mergeCell ref="F55:G55"/>
    <mergeCell ref="H55:I55"/>
    <mergeCell ref="B56:E56"/>
    <mergeCell ref="F56:G56"/>
    <mergeCell ref="H56:I56"/>
    <mergeCell ref="B49:F49"/>
    <mergeCell ref="G49:H49"/>
    <mergeCell ref="I49:J49"/>
    <mergeCell ref="A50:F50"/>
    <mergeCell ref="G50:H50"/>
    <mergeCell ref="I50:J50"/>
    <mergeCell ref="B47:F47"/>
    <mergeCell ref="G47:H47"/>
    <mergeCell ref="I47:J47"/>
    <mergeCell ref="B48:F48"/>
    <mergeCell ref="G48:H48"/>
    <mergeCell ref="I48:J48"/>
    <mergeCell ref="B45:F45"/>
    <mergeCell ref="G45:H45"/>
    <mergeCell ref="I45:J45"/>
    <mergeCell ref="B46:F46"/>
    <mergeCell ref="G46:H46"/>
    <mergeCell ref="I46:J46"/>
    <mergeCell ref="B42:F42"/>
    <mergeCell ref="G42:H42"/>
    <mergeCell ref="I42:J42"/>
    <mergeCell ref="A43:A44"/>
    <mergeCell ref="B43:F43"/>
    <mergeCell ref="G43:H44"/>
    <mergeCell ref="I43:J44"/>
    <mergeCell ref="B44:F44"/>
    <mergeCell ref="B40:F40"/>
    <mergeCell ref="G40:H40"/>
    <mergeCell ref="I40:J40"/>
    <mergeCell ref="B41:F41"/>
    <mergeCell ref="G41:H41"/>
    <mergeCell ref="I41:J41"/>
    <mergeCell ref="B37:F37"/>
    <mergeCell ref="G37:H37"/>
    <mergeCell ref="I37:J37"/>
    <mergeCell ref="A38:A39"/>
    <mergeCell ref="B38:F38"/>
    <mergeCell ref="G38:H39"/>
    <mergeCell ref="I38:J39"/>
    <mergeCell ref="B39:F39"/>
    <mergeCell ref="A31:J31"/>
    <mergeCell ref="A34:J34"/>
    <mergeCell ref="B35:F35"/>
    <mergeCell ref="G35:H35"/>
    <mergeCell ref="I35:J35"/>
    <mergeCell ref="B36:F36"/>
    <mergeCell ref="G36:H36"/>
    <mergeCell ref="I36:J36"/>
    <mergeCell ref="B28:D28"/>
    <mergeCell ref="E28:F28"/>
    <mergeCell ref="I28:J28"/>
    <mergeCell ref="A29:D29"/>
    <mergeCell ref="E29:F29"/>
    <mergeCell ref="I29:J29"/>
    <mergeCell ref="B26:D26"/>
    <mergeCell ref="E26:F26"/>
    <mergeCell ref="I26:J26"/>
    <mergeCell ref="B27:D27"/>
    <mergeCell ref="E27:F27"/>
    <mergeCell ref="I27:J27"/>
    <mergeCell ref="A19:C19"/>
    <mergeCell ref="I19:J19"/>
    <mergeCell ref="A21:J21"/>
    <mergeCell ref="A24:J24"/>
    <mergeCell ref="B25:D25"/>
    <mergeCell ref="E25:F25"/>
    <mergeCell ref="I25:J25"/>
    <mergeCell ref="B16:C16"/>
    <mergeCell ref="I16:J16"/>
    <mergeCell ref="B17:C17"/>
    <mergeCell ref="I17:J17"/>
    <mergeCell ref="B18:C18"/>
    <mergeCell ref="I18:J18"/>
    <mergeCell ref="B15:C15"/>
    <mergeCell ref="I15:J15"/>
    <mergeCell ref="A9:J9"/>
    <mergeCell ref="A10:A12"/>
    <mergeCell ref="B10:C12"/>
    <mergeCell ref="D10:D12"/>
    <mergeCell ref="E10:H10"/>
    <mergeCell ref="I10:J12"/>
    <mergeCell ref="E11:E12"/>
    <mergeCell ref="F11:H11"/>
    <mergeCell ref="A1:J1"/>
    <mergeCell ref="A2:J2"/>
    <mergeCell ref="A3:J3"/>
    <mergeCell ref="I4:J4"/>
    <mergeCell ref="A5:J5"/>
    <mergeCell ref="A6:J6"/>
    <mergeCell ref="B13:C13"/>
    <mergeCell ref="I13:J13"/>
    <mergeCell ref="B14:C14"/>
    <mergeCell ref="I14:J14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7"/>
  <sheetViews>
    <sheetView topLeftCell="A117" workbookViewId="0">
      <selection activeCell="A117" sqref="A1:XFD1048576"/>
    </sheetView>
  </sheetViews>
  <sheetFormatPr defaultColWidth="9.140625" defaultRowHeight="15" x14ac:dyDescent="0.25"/>
  <cols>
    <col min="1" max="1" width="4.5703125" style="29" customWidth="1"/>
    <col min="2" max="2" width="12.42578125" style="29" customWidth="1"/>
    <col min="3" max="7" width="9.140625" style="29"/>
    <col min="8" max="8" width="10.85546875" style="29" customWidth="1"/>
    <col min="9" max="9" width="8.140625" style="29" customWidth="1"/>
    <col min="10" max="10" width="11.85546875" style="29" customWidth="1"/>
    <col min="11" max="16384" width="9.140625" style="29"/>
  </cols>
  <sheetData>
    <row r="1" spans="1:12" ht="17.25" customHeight="1" x14ac:dyDescent="0.25">
      <c r="A1" s="159" t="s">
        <v>0</v>
      </c>
      <c r="B1" s="159"/>
      <c r="C1" s="159"/>
      <c r="D1" s="159"/>
      <c r="E1" s="159"/>
      <c r="F1" s="159"/>
      <c r="G1" s="159"/>
      <c r="H1" s="159"/>
      <c r="I1" s="159"/>
      <c r="J1" s="159"/>
    </row>
    <row r="2" spans="1:12" ht="17.25" customHeight="1" x14ac:dyDescent="0.25">
      <c r="A2" s="159" t="s">
        <v>112</v>
      </c>
      <c r="B2" s="159"/>
      <c r="C2" s="159"/>
      <c r="D2" s="159"/>
      <c r="E2" s="159"/>
      <c r="F2" s="159"/>
      <c r="G2" s="159"/>
      <c r="H2" s="159"/>
      <c r="I2" s="159"/>
      <c r="J2" s="159"/>
    </row>
    <row r="3" spans="1:12" ht="17.25" customHeight="1" x14ac:dyDescent="0.25">
      <c r="A3" s="159" t="s">
        <v>119</v>
      </c>
      <c r="B3" s="159"/>
      <c r="C3" s="159"/>
      <c r="D3" s="159"/>
      <c r="E3" s="159"/>
      <c r="F3" s="159"/>
      <c r="G3" s="159"/>
      <c r="H3" s="159"/>
      <c r="I3" s="159"/>
      <c r="J3" s="159"/>
    </row>
    <row r="4" spans="1:12" ht="17.25" x14ac:dyDescent="0.25">
      <c r="A4" s="1"/>
      <c r="I4" s="172" t="s">
        <v>140</v>
      </c>
      <c r="J4" s="172"/>
    </row>
    <row r="5" spans="1:12" ht="66" customHeight="1" x14ac:dyDescent="0.3">
      <c r="A5" s="160" t="s">
        <v>126</v>
      </c>
      <c r="B5" s="160"/>
      <c r="C5" s="160"/>
      <c r="D5" s="160"/>
      <c r="E5" s="160"/>
      <c r="F5" s="160"/>
      <c r="G5" s="160"/>
      <c r="H5" s="160"/>
      <c r="I5" s="160"/>
      <c r="J5" s="160"/>
    </row>
    <row r="6" spans="1:12" ht="17.25" x14ac:dyDescent="0.25">
      <c r="A6" s="133" t="s">
        <v>1</v>
      </c>
      <c r="B6" s="133"/>
      <c r="C6" s="133"/>
      <c r="D6" s="133"/>
      <c r="E6" s="133"/>
      <c r="F6" s="133"/>
      <c r="G6" s="133"/>
      <c r="H6" s="133"/>
      <c r="I6" s="133"/>
      <c r="J6" s="133"/>
    </row>
    <row r="7" spans="1:12" ht="17.25" x14ac:dyDescent="0.25">
      <c r="A7" s="3" t="s">
        <v>2</v>
      </c>
    </row>
    <row r="8" spans="1:12" ht="17.25" x14ac:dyDescent="0.25">
      <c r="A8" s="3" t="s">
        <v>120</v>
      </c>
    </row>
    <row r="9" spans="1:12" ht="18" thickBot="1" x14ac:dyDescent="0.3">
      <c r="A9" s="161" t="s">
        <v>4</v>
      </c>
      <c r="B9" s="161"/>
      <c r="C9" s="161"/>
      <c r="D9" s="161"/>
      <c r="E9" s="161"/>
      <c r="F9" s="161"/>
      <c r="G9" s="161"/>
      <c r="H9" s="161"/>
      <c r="I9" s="161"/>
      <c r="J9" s="161"/>
    </row>
    <row r="10" spans="1:12" ht="30" customHeight="1" thickBot="1" x14ac:dyDescent="0.3">
      <c r="A10" s="168" t="s">
        <v>5</v>
      </c>
      <c r="B10" s="162" t="s">
        <v>6</v>
      </c>
      <c r="C10" s="163"/>
      <c r="D10" s="168" t="s">
        <v>7</v>
      </c>
      <c r="E10" s="108" t="s">
        <v>8</v>
      </c>
      <c r="F10" s="171"/>
      <c r="G10" s="171"/>
      <c r="H10" s="109"/>
      <c r="I10" s="162" t="s">
        <v>9</v>
      </c>
      <c r="J10" s="163"/>
    </row>
    <row r="11" spans="1:12" ht="15.75" thickBot="1" x14ac:dyDescent="0.3">
      <c r="A11" s="169"/>
      <c r="B11" s="164"/>
      <c r="C11" s="165"/>
      <c r="D11" s="169"/>
      <c r="E11" s="168" t="s">
        <v>10</v>
      </c>
      <c r="F11" s="108" t="s">
        <v>106</v>
      </c>
      <c r="G11" s="171"/>
      <c r="H11" s="109"/>
      <c r="I11" s="164"/>
      <c r="J11" s="165"/>
    </row>
    <row r="12" spans="1:12" ht="62.25" customHeight="1" thickBot="1" x14ac:dyDescent="0.3">
      <c r="A12" s="170"/>
      <c r="B12" s="166"/>
      <c r="C12" s="167"/>
      <c r="D12" s="170"/>
      <c r="E12" s="170"/>
      <c r="F12" s="4" t="s">
        <v>11</v>
      </c>
      <c r="G12" s="4" t="s">
        <v>12</v>
      </c>
      <c r="H12" s="4" t="s">
        <v>13</v>
      </c>
      <c r="I12" s="166"/>
      <c r="J12" s="167"/>
    </row>
    <row r="13" spans="1:12" ht="14.45" thickBot="1" x14ac:dyDescent="0.3">
      <c r="A13" s="5">
        <v>1</v>
      </c>
      <c r="B13" s="108">
        <v>2</v>
      </c>
      <c r="C13" s="109"/>
      <c r="D13" s="4">
        <v>3</v>
      </c>
      <c r="E13" s="4">
        <v>4</v>
      </c>
      <c r="F13" s="4">
        <v>5</v>
      </c>
      <c r="G13" s="4">
        <v>6</v>
      </c>
      <c r="H13" s="4">
        <v>7</v>
      </c>
      <c r="I13" s="108">
        <v>8</v>
      </c>
      <c r="J13" s="109"/>
    </row>
    <row r="14" spans="1:12" ht="45" customHeight="1" thickBot="1" x14ac:dyDescent="0.3">
      <c r="A14" s="6">
        <v>1</v>
      </c>
      <c r="B14" s="110" t="s">
        <v>128</v>
      </c>
      <c r="C14" s="111"/>
      <c r="D14" s="7"/>
      <c r="E14" s="33"/>
      <c r="F14" s="33"/>
      <c r="G14" s="34"/>
      <c r="H14" s="33"/>
      <c r="I14" s="74"/>
      <c r="J14" s="75"/>
      <c r="L14" s="52"/>
    </row>
    <row r="15" spans="1:12" ht="15.75" thickBot="1" x14ac:dyDescent="0.3">
      <c r="A15" s="6">
        <v>2</v>
      </c>
      <c r="B15" s="110" t="s">
        <v>15</v>
      </c>
      <c r="C15" s="111"/>
      <c r="D15" s="7"/>
      <c r="E15" s="33"/>
      <c r="F15" s="33"/>
      <c r="G15" s="34"/>
      <c r="H15" s="33"/>
      <c r="I15" s="74"/>
      <c r="J15" s="75"/>
    </row>
    <row r="16" spans="1:12" ht="26.25" customHeight="1" thickBot="1" x14ac:dyDescent="0.3">
      <c r="A16" s="6">
        <v>3</v>
      </c>
      <c r="B16" s="110" t="s">
        <v>16</v>
      </c>
      <c r="C16" s="111"/>
      <c r="D16" s="7"/>
      <c r="E16" s="33"/>
      <c r="F16" s="33"/>
      <c r="G16" s="33"/>
      <c r="H16" s="33"/>
      <c r="I16" s="74"/>
      <c r="J16" s="75"/>
    </row>
    <row r="17" spans="1:10" ht="25.5" customHeight="1" thickBot="1" x14ac:dyDescent="0.3">
      <c r="A17" s="6">
        <v>4</v>
      </c>
      <c r="B17" s="110" t="s">
        <v>17</v>
      </c>
      <c r="C17" s="111"/>
      <c r="D17" s="7"/>
      <c r="E17" s="33"/>
      <c r="F17" s="33"/>
      <c r="G17" s="33"/>
      <c r="H17" s="33"/>
      <c r="I17" s="74"/>
      <c r="J17" s="75"/>
    </row>
    <row r="18" spans="1:10" ht="27" customHeight="1" thickBot="1" x14ac:dyDescent="0.3">
      <c r="A18" s="32">
        <v>5</v>
      </c>
      <c r="B18" s="112" t="s">
        <v>18</v>
      </c>
      <c r="C18" s="113"/>
      <c r="D18" s="36"/>
      <c r="E18" s="37"/>
      <c r="F18" s="37"/>
      <c r="G18" s="37"/>
      <c r="H18" s="33"/>
      <c r="I18" s="76"/>
      <c r="J18" s="77"/>
    </row>
    <row r="19" spans="1:10" ht="15.75" customHeight="1" thickBot="1" x14ac:dyDescent="0.3">
      <c r="A19" s="143" t="s">
        <v>19</v>
      </c>
      <c r="B19" s="144"/>
      <c r="C19" s="145"/>
      <c r="D19" s="38" t="s">
        <v>20</v>
      </c>
      <c r="E19" s="39" t="s">
        <v>99</v>
      </c>
      <c r="F19" s="39" t="s">
        <v>20</v>
      </c>
      <c r="G19" s="39" t="s">
        <v>20</v>
      </c>
      <c r="H19" s="39" t="s">
        <v>20</v>
      </c>
      <c r="I19" s="78">
        <f>I14</f>
        <v>0</v>
      </c>
      <c r="J19" s="79"/>
    </row>
    <row r="20" spans="1:10" x14ac:dyDescent="0.25">
      <c r="A20" s="35"/>
      <c r="B20" s="35"/>
      <c r="C20" s="13"/>
      <c r="D20" s="13"/>
      <c r="E20" s="13"/>
      <c r="F20" s="13"/>
      <c r="G20" s="13"/>
      <c r="H20" s="13"/>
      <c r="I20" s="13"/>
      <c r="J20" s="14"/>
    </row>
    <row r="21" spans="1:10" ht="17.25" x14ac:dyDescent="0.25">
      <c r="A21" s="133" t="s">
        <v>1</v>
      </c>
      <c r="B21" s="133"/>
      <c r="C21" s="133"/>
      <c r="D21" s="133"/>
      <c r="E21" s="133"/>
      <c r="F21" s="133"/>
      <c r="G21" s="133"/>
      <c r="H21" s="133"/>
      <c r="I21" s="133"/>
      <c r="J21" s="133"/>
    </row>
    <row r="22" spans="1:10" ht="17.25" x14ac:dyDescent="0.25">
      <c r="A22" s="3" t="s">
        <v>21</v>
      </c>
      <c r="F22" s="29">
        <v>112</v>
      </c>
    </row>
    <row r="23" spans="1:10" ht="17.25" x14ac:dyDescent="0.25">
      <c r="A23" s="3" t="s">
        <v>22</v>
      </c>
      <c r="F23" s="29" t="s">
        <v>110</v>
      </c>
    </row>
    <row r="24" spans="1:10" ht="32.25" customHeight="1" thickBot="1" x14ac:dyDescent="0.3">
      <c r="A24" s="123" t="s">
        <v>23</v>
      </c>
      <c r="B24" s="123"/>
      <c r="C24" s="123"/>
      <c r="D24" s="123"/>
      <c r="E24" s="123"/>
      <c r="F24" s="123"/>
      <c r="G24" s="123"/>
      <c r="H24" s="123"/>
      <c r="I24" s="123"/>
      <c r="J24" s="123"/>
    </row>
    <row r="25" spans="1:10" ht="67.5" customHeight="1" thickBot="1" x14ac:dyDescent="0.3">
      <c r="A25" s="8" t="s">
        <v>5</v>
      </c>
      <c r="B25" s="80" t="s">
        <v>24</v>
      </c>
      <c r="C25" s="81"/>
      <c r="D25" s="82"/>
      <c r="E25" s="80" t="s">
        <v>25</v>
      </c>
      <c r="F25" s="82"/>
      <c r="G25" s="9" t="s">
        <v>26</v>
      </c>
      <c r="H25" s="9" t="s">
        <v>27</v>
      </c>
      <c r="I25" s="80" t="s">
        <v>28</v>
      </c>
      <c r="J25" s="82"/>
    </row>
    <row r="26" spans="1:10" ht="16.5" thickBot="1" x14ac:dyDescent="0.3">
      <c r="A26" s="10">
        <v>1</v>
      </c>
      <c r="B26" s="80">
        <v>2</v>
      </c>
      <c r="C26" s="81"/>
      <c r="D26" s="82"/>
      <c r="E26" s="80">
        <v>3</v>
      </c>
      <c r="F26" s="82"/>
      <c r="G26" s="11">
        <v>4</v>
      </c>
      <c r="H26" s="11">
        <v>5</v>
      </c>
      <c r="I26" s="80">
        <v>6</v>
      </c>
      <c r="J26" s="82"/>
    </row>
    <row r="27" spans="1:10" ht="15.75" thickBot="1" x14ac:dyDescent="0.3">
      <c r="A27" s="20">
        <v>1</v>
      </c>
      <c r="B27" s="149" t="s">
        <v>111</v>
      </c>
      <c r="C27" s="150"/>
      <c r="D27" s="151"/>
      <c r="E27" s="99"/>
      <c r="F27" s="100"/>
      <c r="G27" s="18"/>
      <c r="H27" s="18"/>
      <c r="I27" s="99"/>
      <c r="J27" s="100"/>
    </row>
    <row r="28" spans="1:10" ht="15.75" thickBot="1" x14ac:dyDescent="0.3">
      <c r="A28" s="20"/>
      <c r="B28" s="149" t="s">
        <v>116</v>
      </c>
      <c r="C28" s="150"/>
      <c r="D28" s="151"/>
      <c r="E28" s="99"/>
      <c r="F28" s="100"/>
      <c r="G28" s="18"/>
      <c r="H28" s="18"/>
      <c r="I28" s="99"/>
      <c r="J28" s="100"/>
    </row>
    <row r="29" spans="1:10" ht="16.5" customHeight="1" thickBot="1" x14ac:dyDescent="0.3">
      <c r="A29" s="83" t="s">
        <v>19</v>
      </c>
      <c r="B29" s="84"/>
      <c r="C29" s="84"/>
      <c r="D29" s="85"/>
      <c r="E29" s="80" t="s">
        <v>29</v>
      </c>
      <c r="F29" s="82"/>
      <c r="G29" s="12" t="s">
        <v>29</v>
      </c>
      <c r="H29" s="12" t="s">
        <v>29</v>
      </c>
      <c r="I29" s="80">
        <f>SUM(I27:J28)</f>
        <v>0</v>
      </c>
      <c r="J29" s="82"/>
    </row>
    <row r="31" spans="1:10" ht="17.25" x14ac:dyDescent="0.25">
      <c r="A31" s="133" t="s">
        <v>30</v>
      </c>
      <c r="B31" s="133"/>
      <c r="C31" s="133"/>
      <c r="D31" s="133"/>
      <c r="E31" s="133"/>
      <c r="F31" s="133"/>
      <c r="G31" s="133"/>
      <c r="H31" s="133"/>
      <c r="I31" s="133"/>
      <c r="J31" s="133"/>
    </row>
    <row r="32" spans="1:10" ht="17.25" x14ac:dyDescent="0.25">
      <c r="A32" s="3" t="s">
        <v>31</v>
      </c>
    </row>
    <row r="33" spans="1:10" ht="17.25" x14ac:dyDescent="0.25">
      <c r="A33" s="3" t="s">
        <v>32</v>
      </c>
    </row>
    <row r="34" spans="1:10" ht="71.25" customHeight="1" thickBot="1" x14ac:dyDescent="0.3">
      <c r="A34" s="123" t="s">
        <v>33</v>
      </c>
      <c r="B34" s="123"/>
      <c r="C34" s="123"/>
      <c r="D34" s="123"/>
      <c r="E34" s="123"/>
      <c r="F34" s="123"/>
      <c r="G34" s="123"/>
      <c r="H34" s="123"/>
      <c r="I34" s="123"/>
      <c r="J34" s="123"/>
    </row>
    <row r="35" spans="1:10" ht="32.25" thickBot="1" x14ac:dyDescent="0.3">
      <c r="A35" s="8" t="s">
        <v>5</v>
      </c>
      <c r="B35" s="80" t="s">
        <v>34</v>
      </c>
      <c r="C35" s="81"/>
      <c r="D35" s="81"/>
      <c r="E35" s="81"/>
      <c r="F35" s="82"/>
      <c r="G35" s="80" t="s">
        <v>35</v>
      </c>
      <c r="H35" s="82"/>
      <c r="I35" s="80" t="s">
        <v>36</v>
      </c>
      <c r="J35" s="82"/>
    </row>
    <row r="36" spans="1:10" ht="16.5" thickBot="1" x14ac:dyDescent="0.3">
      <c r="A36" s="10">
        <v>1</v>
      </c>
      <c r="B36" s="80">
        <v>2</v>
      </c>
      <c r="C36" s="81"/>
      <c r="D36" s="81"/>
      <c r="E36" s="81"/>
      <c r="F36" s="82"/>
      <c r="G36" s="80">
        <v>3</v>
      </c>
      <c r="H36" s="82"/>
      <c r="I36" s="80">
        <v>4</v>
      </c>
      <c r="J36" s="82"/>
    </row>
    <row r="37" spans="1:10" ht="16.5" thickBot="1" x14ac:dyDescent="0.3">
      <c r="A37" s="17">
        <v>1</v>
      </c>
      <c r="B37" s="80" t="s">
        <v>37</v>
      </c>
      <c r="C37" s="81"/>
      <c r="D37" s="81"/>
      <c r="E37" s="81"/>
      <c r="F37" s="82"/>
      <c r="G37" s="80" t="s">
        <v>20</v>
      </c>
      <c r="H37" s="82"/>
      <c r="I37" s="94">
        <f>I38</f>
        <v>0</v>
      </c>
      <c r="J37" s="95"/>
    </row>
    <row r="38" spans="1:10" ht="15.75" x14ac:dyDescent="0.25">
      <c r="A38" s="146"/>
      <c r="B38" s="120" t="s">
        <v>38</v>
      </c>
      <c r="C38" s="148"/>
      <c r="D38" s="148"/>
      <c r="E38" s="148"/>
      <c r="F38" s="121"/>
      <c r="G38" s="76">
        <f>I19</f>
        <v>0</v>
      </c>
      <c r="H38" s="152"/>
      <c r="I38" s="155">
        <f>I50/30.2*22</f>
        <v>0</v>
      </c>
      <c r="J38" s="156"/>
    </row>
    <row r="39" spans="1:10" ht="16.5" thickBot="1" x14ac:dyDescent="0.3">
      <c r="A39" s="147"/>
      <c r="B39" s="101" t="s">
        <v>39</v>
      </c>
      <c r="C39" s="134"/>
      <c r="D39" s="134"/>
      <c r="E39" s="134"/>
      <c r="F39" s="102"/>
      <c r="G39" s="153"/>
      <c r="H39" s="154"/>
      <c r="I39" s="157"/>
      <c r="J39" s="158"/>
    </row>
    <row r="40" spans="1:10" ht="16.5" thickBot="1" x14ac:dyDescent="0.3">
      <c r="A40" s="20"/>
      <c r="B40" s="80" t="s">
        <v>40</v>
      </c>
      <c r="C40" s="81"/>
      <c r="D40" s="81"/>
      <c r="E40" s="81"/>
      <c r="F40" s="82"/>
      <c r="G40" s="99"/>
      <c r="H40" s="100"/>
      <c r="I40" s="94"/>
      <c r="J40" s="95"/>
    </row>
    <row r="41" spans="1:10" ht="52.5" customHeight="1" thickBot="1" x14ac:dyDescent="0.3">
      <c r="A41" s="20"/>
      <c r="B41" s="80" t="s">
        <v>41</v>
      </c>
      <c r="C41" s="81"/>
      <c r="D41" s="81"/>
      <c r="E41" s="81"/>
      <c r="F41" s="82"/>
      <c r="G41" s="99"/>
      <c r="H41" s="100"/>
      <c r="I41" s="94"/>
      <c r="J41" s="95"/>
    </row>
    <row r="42" spans="1:10" ht="31.5" customHeight="1" thickBot="1" x14ac:dyDescent="0.3">
      <c r="A42" s="17">
        <v>2</v>
      </c>
      <c r="B42" s="80" t="s">
        <v>42</v>
      </c>
      <c r="C42" s="81"/>
      <c r="D42" s="81"/>
      <c r="E42" s="81"/>
      <c r="F42" s="82"/>
      <c r="G42" s="80" t="s">
        <v>20</v>
      </c>
      <c r="H42" s="82"/>
      <c r="I42" s="94">
        <f>I43+I46</f>
        <v>0</v>
      </c>
      <c r="J42" s="95"/>
    </row>
    <row r="43" spans="1:10" ht="15.75" x14ac:dyDescent="0.25">
      <c r="A43" s="146"/>
      <c r="B43" s="120" t="s">
        <v>38</v>
      </c>
      <c r="C43" s="148"/>
      <c r="D43" s="148"/>
      <c r="E43" s="148"/>
      <c r="F43" s="121"/>
      <c r="G43" s="76">
        <f>G38</f>
        <v>0</v>
      </c>
      <c r="H43" s="152"/>
      <c r="I43" s="155">
        <f>I50/30.2*2.9</f>
        <v>0</v>
      </c>
      <c r="J43" s="156"/>
    </row>
    <row r="44" spans="1:10" ht="49.5" customHeight="1" thickBot="1" x14ac:dyDescent="0.3">
      <c r="A44" s="147"/>
      <c r="B44" s="101" t="s">
        <v>43</v>
      </c>
      <c r="C44" s="134"/>
      <c r="D44" s="134"/>
      <c r="E44" s="134"/>
      <c r="F44" s="102"/>
      <c r="G44" s="153"/>
      <c r="H44" s="154"/>
      <c r="I44" s="157"/>
      <c r="J44" s="158"/>
    </row>
    <row r="45" spans="1:10" ht="45.75" customHeight="1" thickBot="1" x14ac:dyDescent="0.3">
      <c r="A45" s="20"/>
      <c r="B45" s="80" t="s">
        <v>44</v>
      </c>
      <c r="C45" s="81"/>
      <c r="D45" s="81"/>
      <c r="E45" s="81"/>
      <c r="F45" s="82"/>
      <c r="G45" s="99"/>
      <c r="H45" s="100"/>
      <c r="I45" s="94"/>
      <c r="J45" s="95"/>
    </row>
    <row r="46" spans="1:10" ht="45" customHeight="1" thickBot="1" x14ac:dyDescent="0.3">
      <c r="A46" s="20"/>
      <c r="B46" s="80" t="s">
        <v>45</v>
      </c>
      <c r="C46" s="81"/>
      <c r="D46" s="81"/>
      <c r="E46" s="81"/>
      <c r="F46" s="82"/>
      <c r="G46" s="74">
        <f>G43</f>
        <v>0</v>
      </c>
      <c r="H46" s="142"/>
      <c r="I46" s="94">
        <f>I50/30.2*0.2</f>
        <v>0</v>
      </c>
      <c r="J46" s="95"/>
    </row>
    <row r="47" spans="1:10" ht="63.75" customHeight="1" thickBot="1" x14ac:dyDescent="0.3">
      <c r="A47" s="20"/>
      <c r="B47" s="80" t="s">
        <v>46</v>
      </c>
      <c r="C47" s="81"/>
      <c r="D47" s="81"/>
      <c r="E47" s="81"/>
      <c r="F47" s="82"/>
      <c r="G47" s="99"/>
      <c r="H47" s="100"/>
      <c r="I47" s="94"/>
      <c r="J47" s="95"/>
    </row>
    <row r="48" spans="1:10" ht="65.25" customHeight="1" thickBot="1" x14ac:dyDescent="0.3">
      <c r="A48" s="20"/>
      <c r="B48" s="80" t="s">
        <v>47</v>
      </c>
      <c r="C48" s="81"/>
      <c r="D48" s="81"/>
      <c r="E48" s="81"/>
      <c r="F48" s="82"/>
      <c r="G48" s="99"/>
      <c r="H48" s="100"/>
      <c r="I48" s="94"/>
      <c r="J48" s="95"/>
    </row>
    <row r="49" spans="1:13" ht="46.5" customHeight="1" thickBot="1" x14ac:dyDescent="0.3">
      <c r="A49" s="17">
        <v>3</v>
      </c>
      <c r="B49" s="80" t="s">
        <v>48</v>
      </c>
      <c r="C49" s="81"/>
      <c r="D49" s="81"/>
      <c r="E49" s="81"/>
      <c r="F49" s="82"/>
      <c r="G49" s="74">
        <f>G46</f>
        <v>0</v>
      </c>
      <c r="H49" s="142"/>
      <c r="I49" s="131">
        <f>I50/30.2*5.1</f>
        <v>0</v>
      </c>
      <c r="J49" s="132"/>
    </row>
    <row r="50" spans="1:13" ht="16.5" customHeight="1" thickBot="1" x14ac:dyDescent="0.3">
      <c r="A50" s="83" t="s">
        <v>49</v>
      </c>
      <c r="B50" s="84"/>
      <c r="C50" s="84"/>
      <c r="D50" s="84"/>
      <c r="E50" s="84"/>
      <c r="F50" s="85"/>
      <c r="G50" s="80" t="s">
        <v>20</v>
      </c>
      <c r="H50" s="82"/>
      <c r="I50" s="131"/>
      <c r="J50" s="132"/>
      <c r="L50" s="56"/>
      <c r="M50" s="57"/>
    </row>
    <row r="52" spans="1:13" ht="17.25" x14ac:dyDescent="0.25">
      <c r="A52" s="133" t="s">
        <v>50</v>
      </c>
      <c r="B52" s="133"/>
      <c r="C52" s="133"/>
      <c r="D52" s="133"/>
      <c r="E52" s="133"/>
      <c r="F52" s="133"/>
      <c r="G52" s="133"/>
      <c r="H52" s="133"/>
      <c r="I52" s="133"/>
      <c r="J52" s="133"/>
    </row>
    <row r="53" spans="1:13" ht="17.25" x14ac:dyDescent="0.25">
      <c r="A53" s="3" t="s">
        <v>51</v>
      </c>
    </row>
    <row r="54" spans="1:13" ht="18" thickBot="1" x14ac:dyDescent="0.3">
      <c r="A54" s="3" t="s">
        <v>22</v>
      </c>
    </row>
    <row r="55" spans="1:13" ht="63.75" customHeight="1" thickBot="1" x14ac:dyDescent="0.3">
      <c r="A55" s="8" t="s">
        <v>5</v>
      </c>
      <c r="B55" s="80" t="s">
        <v>52</v>
      </c>
      <c r="C55" s="81"/>
      <c r="D55" s="81"/>
      <c r="E55" s="82"/>
      <c r="F55" s="80" t="s">
        <v>53</v>
      </c>
      <c r="G55" s="82"/>
      <c r="H55" s="80" t="s">
        <v>54</v>
      </c>
      <c r="I55" s="82"/>
      <c r="J55" s="9" t="s">
        <v>55</v>
      </c>
    </row>
    <row r="56" spans="1:13" ht="16.5" thickBot="1" x14ac:dyDescent="0.3">
      <c r="A56" s="10">
        <v>1</v>
      </c>
      <c r="B56" s="80">
        <v>2</v>
      </c>
      <c r="C56" s="81"/>
      <c r="D56" s="81"/>
      <c r="E56" s="82"/>
      <c r="F56" s="80">
        <v>3</v>
      </c>
      <c r="G56" s="82"/>
      <c r="H56" s="80">
        <v>4</v>
      </c>
      <c r="I56" s="82"/>
      <c r="J56" s="11">
        <v>5</v>
      </c>
    </row>
    <row r="57" spans="1:13" ht="16.5" thickBot="1" x14ac:dyDescent="0.3">
      <c r="A57" s="17">
        <v>1</v>
      </c>
      <c r="B57" s="80" t="s">
        <v>56</v>
      </c>
      <c r="C57" s="81"/>
      <c r="D57" s="81"/>
      <c r="E57" s="82"/>
      <c r="F57" s="80">
        <f>J57/H57</f>
        <v>0</v>
      </c>
      <c r="G57" s="82"/>
      <c r="H57" s="80">
        <v>12</v>
      </c>
      <c r="I57" s="82"/>
      <c r="J57" s="12"/>
    </row>
    <row r="58" spans="1:13" ht="16.5" customHeight="1" thickBot="1" x14ac:dyDescent="0.3">
      <c r="A58" s="83" t="s">
        <v>19</v>
      </c>
      <c r="B58" s="84"/>
      <c r="C58" s="84"/>
      <c r="D58" s="84"/>
      <c r="E58" s="85"/>
      <c r="F58" s="80" t="s">
        <v>20</v>
      </c>
      <c r="G58" s="82"/>
      <c r="H58" s="80" t="s">
        <v>20</v>
      </c>
      <c r="I58" s="82"/>
      <c r="J58" s="12">
        <f>J57</f>
        <v>0</v>
      </c>
    </row>
    <row r="60" spans="1:13" ht="17.25" x14ac:dyDescent="0.25">
      <c r="A60" s="133" t="s">
        <v>57</v>
      </c>
      <c r="B60" s="133"/>
      <c r="C60" s="133"/>
      <c r="D60" s="133"/>
      <c r="E60" s="133"/>
      <c r="F60" s="133"/>
      <c r="G60" s="133"/>
      <c r="H60" s="133"/>
      <c r="I60" s="133"/>
      <c r="J60" s="133"/>
    </row>
    <row r="61" spans="1:13" ht="17.25" x14ac:dyDescent="0.25">
      <c r="A61" s="3" t="s">
        <v>58</v>
      </c>
    </row>
    <row r="62" spans="1:13" ht="17.25" x14ac:dyDescent="0.25">
      <c r="A62" s="3" t="s">
        <v>59</v>
      </c>
    </row>
    <row r="63" spans="1:13" ht="18" thickBot="1" x14ac:dyDescent="0.3">
      <c r="A63" s="3"/>
    </row>
    <row r="64" spans="1:13" ht="32.25" thickBot="1" x14ac:dyDescent="0.3">
      <c r="A64" s="8" t="s">
        <v>5</v>
      </c>
      <c r="B64" s="80" t="s">
        <v>24</v>
      </c>
      <c r="C64" s="81"/>
      <c r="D64" s="82"/>
      <c r="E64" s="80" t="s">
        <v>60</v>
      </c>
      <c r="F64" s="82"/>
      <c r="G64" s="80" t="s">
        <v>61</v>
      </c>
      <c r="H64" s="82"/>
      <c r="I64" s="80" t="s">
        <v>62</v>
      </c>
      <c r="J64" s="82"/>
    </row>
    <row r="65" spans="1:10" ht="16.5" thickBot="1" x14ac:dyDescent="0.3">
      <c r="A65" s="10">
        <v>1</v>
      </c>
      <c r="B65" s="80">
        <v>2</v>
      </c>
      <c r="C65" s="81"/>
      <c r="D65" s="82"/>
      <c r="E65" s="80">
        <v>3</v>
      </c>
      <c r="F65" s="82"/>
      <c r="G65" s="80">
        <v>4</v>
      </c>
      <c r="H65" s="82"/>
      <c r="I65" s="80">
        <v>5</v>
      </c>
      <c r="J65" s="82"/>
    </row>
    <row r="66" spans="1:10" ht="16.5" thickBot="1" x14ac:dyDescent="0.3">
      <c r="A66" s="17">
        <v>1</v>
      </c>
      <c r="B66" s="80" t="s">
        <v>63</v>
      </c>
      <c r="C66" s="81"/>
      <c r="D66" s="82"/>
      <c r="E66" s="80">
        <v>999818.18</v>
      </c>
      <c r="F66" s="82"/>
      <c r="G66" s="80">
        <v>2.2000000000000002</v>
      </c>
      <c r="H66" s="82"/>
      <c r="I66" s="80"/>
      <c r="J66" s="82"/>
    </row>
    <row r="67" spans="1:10" ht="16.5" thickBot="1" x14ac:dyDescent="0.3">
      <c r="A67" s="17">
        <v>2</v>
      </c>
      <c r="B67" s="80" t="s">
        <v>64</v>
      </c>
      <c r="C67" s="81"/>
      <c r="D67" s="82"/>
      <c r="E67" s="80">
        <f>I67/G67*100</f>
        <v>0</v>
      </c>
      <c r="F67" s="82"/>
      <c r="G67" s="80">
        <v>0.59</v>
      </c>
      <c r="H67" s="82"/>
      <c r="I67" s="80"/>
      <c r="J67" s="82"/>
    </row>
    <row r="68" spans="1:10" ht="16.5" thickBot="1" x14ac:dyDescent="0.3">
      <c r="A68" s="17">
        <v>3</v>
      </c>
      <c r="B68" s="80" t="s">
        <v>65</v>
      </c>
      <c r="C68" s="81"/>
      <c r="D68" s="82"/>
      <c r="E68" s="99"/>
      <c r="F68" s="100"/>
      <c r="G68" s="99"/>
      <c r="H68" s="100"/>
      <c r="I68" s="80"/>
      <c r="J68" s="82"/>
    </row>
    <row r="69" spans="1:10" ht="16.5" thickBot="1" x14ac:dyDescent="0.3">
      <c r="A69" s="17">
        <v>4</v>
      </c>
      <c r="B69" s="80" t="s">
        <v>66</v>
      </c>
      <c r="C69" s="81"/>
      <c r="D69" s="82"/>
      <c r="E69" s="99"/>
      <c r="F69" s="100"/>
      <c r="G69" s="135"/>
      <c r="H69" s="136"/>
      <c r="I69" s="120"/>
      <c r="J69" s="121"/>
    </row>
    <row r="70" spans="1:10" ht="16.5" customHeight="1" thickBot="1" x14ac:dyDescent="0.3">
      <c r="A70" s="83" t="s">
        <v>49</v>
      </c>
      <c r="B70" s="84"/>
      <c r="C70" s="84"/>
      <c r="D70" s="85"/>
      <c r="E70" s="80"/>
      <c r="F70" s="141"/>
      <c r="G70" s="137"/>
      <c r="H70" s="138"/>
      <c r="I70" s="139">
        <f>SUM(I66:J69)</f>
        <v>0</v>
      </c>
      <c r="J70" s="140"/>
    </row>
    <row r="72" spans="1:10" ht="17.25" x14ac:dyDescent="0.25">
      <c r="A72" s="133" t="s">
        <v>67</v>
      </c>
      <c r="B72" s="133"/>
      <c r="C72" s="133"/>
      <c r="D72" s="133"/>
      <c r="E72" s="133"/>
      <c r="F72" s="133"/>
      <c r="G72" s="133"/>
      <c r="H72" s="133"/>
      <c r="I72" s="133"/>
      <c r="J72" s="133"/>
    </row>
    <row r="73" spans="1:10" ht="17.25" x14ac:dyDescent="0.25">
      <c r="A73" s="3" t="s">
        <v>68</v>
      </c>
    </row>
    <row r="74" spans="1:10" ht="17.25" x14ac:dyDescent="0.25">
      <c r="A74" s="3" t="s">
        <v>69</v>
      </c>
    </row>
    <row r="75" spans="1:10" ht="18" thickBot="1" x14ac:dyDescent="0.3">
      <c r="A75" s="122" t="s">
        <v>70</v>
      </c>
      <c r="B75" s="122"/>
      <c r="C75" s="122"/>
      <c r="D75" s="122"/>
      <c r="E75" s="122"/>
      <c r="F75" s="122"/>
      <c r="G75" s="122"/>
      <c r="H75" s="122"/>
      <c r="I75" s="122"/>
      <c r="J75" s="122"/>
    </row>
    <row r="76" spans="1:10" ht="52.5" customHeight="1" thickBot="1" x14ac:dyDescent="0.3">
      <c r="A76" s="8" t="s">
        <v>5</v>
      </c>
      <c r="B76" s="80" t="s">
        <v>24</v>
      </c>
      <c r="C76" s="81"/>
      <c r="D76" s="82"/>
      <c r="E76" s="9" t="s">
        <v>71</v>
      </c>
      <c r="F76" s="80" t="s">
        <v>72</v>
      </c>
      <c r="G76" s="82"/>
      <c r="H76" s="80" t="s">
        <v>73</v>
      </c>
      <c r="I76" s="82"/>
      <c r="J76" s="9" t="s">
        <v>55</v>
      </c>
    </row>
    <row r="77" spans="1:10" ht="16.5" thickBot="1" x14ac:dyDescent="0.3">
      <c r="A77" s="10">
        <v>1</v>
      </c>
      <c r="B77" s="80">
        <v>2</v>
      </c>
      <c r="C77" s="81"/>
      <c r="D77" s="82"/>
      <c r="E77" s="11">
        <v>3</v>
      </c>
      <c r="F77" s="80">
        <v>4</v>
      </c>
      <c r="G77" s="82"/>
      <c r="H77" s="80">
        <v>5</v>
      </c>
      <c r="I77" s="82"/>
      <c r="J77" s="11">
        <v>6</v>
      </c>
    </row>
    <row r="78" spans="1:10" ht="16.5" thickBot="1" x14ac:dyDescent="0.3">
      <c r="A78" s="17">
        <v>1</v>
      </c>
      <c r="B78" s="80" t="s">
        <v>74</v>
      </c>
      <c r="C78" s="81"/>
      <c r="D78" s="82"/>
      <c r="E78" s="12">
        <v>2</v>
      </c>
      <c r="F78" s="80">
        <v>12</v>
      </c>
      <c r="G78" s="82"/>
      <c r="H78" s="131">
        <f>J78/F78</f>
        <v>0</v>
      </c>
      <c r="I78" s="132"/>
      <c r="J78" s="40"/>
    </row>
    <row r="79" spans="1:10" ht="16.5" thickBot="1" x14ac:dyDescent="0.3">
      <c r="A79" s="17">
        <v>2</v>
      </c>
      <c r="B79" s="80" t="s">
        <v>75</v>
      </c>
      <c r="C79" s="81"/>
      <c r="D79" s="82"/>
      <c r="E79" s="12">
        <v>2</v>
      </c>
      <c r="F79" s="80">
        <v>12</v>
      </c>
      <c r="G79" s="82"/>
      <c r="H79" s="131">
        <f>J79/F79</f>
        <v>0</v>
      </c>
      <c r="I79" s="132"/>
      <c r="J79" s="40"/>
    </row>
    <row r="80" spans="1:10" ht="16.5" thickBot="1" x14ac:dyDescent="0.3">
      <c r="A80" s="17">
        <v>3</v>
      </c>
      <c r="B80" s="80" t="s">
        <v>76</v>
      </c>
      <c r="C80" s="81"/>
      <c r="D80" s="82"/>
      <c r="E80" s="12">
        <v>2</v>
      </c>
      <c r="F80" s="80">
        <v>12</v>
      </c>
      <c r="G80" s="82"/>
      <c r="H80" s="131">
        <f>J80/F80</f>
        <v>0</v>
      </c>
      <c r="I80" s="132"/>
      <c r="J80" s="40"/>
    </row>
    <row r="81" spans="1:13" ht="16.5" thickBot="1" x14ac:dyDescent="0.3">
      <c r="A81" s="30"/>
      <c r="B81" s="84" t="s">
        <v>49</v>
      </c>
      <c r="C81" s="84"/>
      <c r="D81" s="85"/>
      <c r="E81" s="12" t="s">
        <v>20</v>
      </c>
      <c r="F81" s="80" t="s">
        <v>20</v>
      </c>
      <c r="G81" s="82"/>
      <c r="H81" s="80" t="s">
        <v>20</v>
      </c>
      <c r="I81" s="82"/>
      <c r="J81" s="41">
        <f>SUM(J78:J80)</f>
        <v>0</v>
      </c>
    </row>
    <row r="82" spans="1:13" ht="15.75" x14ac:dyDescent="0.25">
      <c r="A82" s="31"/>
      <c r="B82" s="21"/>
      <c r="C82" s="21"/>
      <c r="D82" s="21"/>
      <c r="E82" s="22"/>
      <c r="F82" s="23"/>
      <c r="G82" s="23"/>
      <c r="H82" s="23"/>
      <c r="I82" s="23"/>
      <c r="J82" s="24"/>
    </row>
    <row r="83" spans="1:13" ht="18" thickBot="1" x14ac:dyDescent="0.3">
      <c r="A83" s="133" t="s">
        <v>77</v>
      </c>
      <c r="B83" s="133"/>
      <c r="C83" s="133"/>
      <c r="D83" s="133"/>
      <c r="E83" s="133"/>
      <c r="F83" s="133"/>
      <c r="G83" s="133"/>
      <c r="H83" s="133"/>
      <c r="I83" s="133"/>
      <c r="J83" s="133"/>
    </row>
    <row r="84" spans="1:13" ht="32.25" thickBot="1" x14ac:dyDescent="0.3">
      <c r="A84" s="28" t="s">
        <v>5</v>
      </c>
      <c r="B84" s="92" t="s">
        <v>24</v>
      </c>
      <c r="C84" s="130"/>
      <c r="D84" s="98"/>
      <c r="E84" s="92" t="s">
        <v>78</v>
      </c>
      <c r="F84" s="98"/>
      <c r="G84" s="92" t="s">
        <v>79</v>
      </c>
      <c r="H84" s="98"/>
      <c r="I84" s="92" t="s">
        <v>80</v>
      </c>
      <c r="J84" s="93"/>
    </row>
    <row r="85" spans="1:13" ht="16.5" thickBot="1" x14ac:dyDescent="0.3">
      <c r="A85" s="10">
        <v>1</v>
      </c>
      <c r="B85" s="101">
        <v>2</v>
      </c>
      <c r="C85" s="134"/>
      <c r="D85" s="102"/>
      <c r="E85" s="101">
        <v>3</v>
      </c>
      <c r="F85" s="102"/>
      <c r="G85" s="101">
        <v>4</v>
      </c>
      <c r="H85" s="102"/>
      <c r="I85" s="101">
        <v>5</v>
      </c>
      <c r="J85" s="102"/>
    </row>
    <row r="86" spans="1:13" ht="16.5" thickBot="1" x14ac:dyDescent="0.3">
      <c r="A86" s="17">
        <v>1</v>
      </c>
      <c r="B86" s="83"/>
      <c r="C86" s="84"/>
      <c r="D86" s="85"/>
      <c r="E86" s="99"/>
      <c r="F86" s="100"/>
      <c r="G86" s="99"/>
      <c r="H86" s="100"/>
      <c r="I86" s="94"/>
      <c r="J86" s="95"/>
    </row>
    <row r="87" spans="1:13" ht="16.5" customHeight="1" thickBot="1" x14ac:dyDescent="0.3">
      <c r="A87" s="83" t="s">
        <v>49</v>
      </c>
      <c r="B87" s="84"/>
      <c r="C87" s="84"/>
      <c r="D87" s="85"/>
      <c r="E87" s="99"/>
      <c r="F87" s="100"/>
      <c r="G87" s="99"/>
      <c r="H87" s="100"/>
      <c r="I87" s="94">
        <f>I86</f>
        <v>0</v>
      </c>
      <c r="J87" s="95"/>
    </row>
    <row r="88" spans="1:13" ht="18" thickBot="1" x14ac:dyDescent="0.3">
      <c r="A88" s="2" t="s">
        <v>81</v>
      </c>
    </row>
    <row r="89" spans="1:13" ht="79.5" customHeight="1" thickBot="1" x14ac:dyDescent="0.3">
      <c r="A89" s="8" t="s">
        <v>5</v>
      </c>
      <c r="B89" s="80" t="s">
        <v>52</v>
      </c>
      <c r="C89" s="82"/>
      <c r="D89" s="80" t="s">
        <v>82</v>
      </c>
      <c r="E89" s="82"/>
      <c r="F89" s="80" t="s">
        <v>83</v>
      </c>
      <c r="G89" s="82"/>
      <c r="H89" s="9" t="s">
        <v>84</v>
      </c>
      <c r="I89" s="80" t="s">
        <v>85</v>
      </c>
      <c r="J89" s="82"/>
    </row>
    <row r="90" spans="1:13" ht="16.5" thickBot="1" x14ac:dyDescent="0.3">
      <c r="A90" s="10">
        <v>1</v>
      </c>
      <c r="B90" s="80">
        <v>2</v>
      </c>
      <c r="C90" s="82"/>
      <c r="D90" s="80">
        <v>3</v>
      </c>
      <c r="E90" s="82"/>
      <c r="F90" s="80">
        <v>4</v>
      </c>
      <c r="G90" s="82"/>
      <c r="H90" s="11">
        <v>5</v>
      </c>
      <c r="I90" s="80">
        <v>6</v>
      </c>
      <c r="J90" s="82"/>
    </row>
    <row r="91" spans="1:13" ht="16.5" thickBot="1" x14ac:dyDescent="0.3">
      <c r="A91" s="17">
        <v>1</v>
      </c>
      <c r="B91" s="83" t="s">
        <v>103</v>
      </c>
      <c r="C91" s="85"/>
      <c r="D91" s="94">
        <f>I91/F91</f>
        <v>0</v>
      </c>
      <c r="E91" s="95"/>
      <c r="F91" s="94">
        <v>7</v>
      </c>
      <c r="G91" s="95"/>
      <c r="H91" s="42"/>
      <c r="I91" s="94"/>
      <c r="J91" s="95"/>
    </row>
    <row r="92" spans="1:13" ht="16.5" thickBot="1" x14ac:dyDescent="0.3">
      <c r="A92" s="17">
        <v>2</v>
      </c>
      <c r="B92" s="83" t="s">
        <v>104</v>
      </c>
      <c r="C92" s="85"/>
      <c r="D92" s="94">
        <f>I92/F92</f>
        <v>4.7465959974412861</v>
      </c>
      <c r="E92" s="95"/>
      <c r="F92" s="94">
        <v>1969.74</v>
      </c>
      <c r="G92" s="95"/>
      <c r="H92" s="42"/>
      <c r="I92" s="94">
        <v>9349.56</v>
      </c>
      <c r="J92" s="95"/>
    </row>
    <row r="93" spans="1:13" ht="16.5" thickBot="1" x14ac:dyDescent="0.3">
      <c r="A93" s="17">
        <v>3</v>
      </c>
      <c r="B93" s="83" t="s">
        <v>109</v>
      </c>
      <c r="C93" s="85"/>
      <c r="D93" s="114"/>
      <c r="E93" s="115"/>
      <c r="F93" s="114"/>
      <c r="G93" s="115"/>
      <c r="H93" s="42"/>
      <c r="I93" s="114"/>
      <c r="J93" s="115"/>
    </row>
    <row r="94" spans="1:13" ht="16.5" thickBot="1" x14ac:dyDescent="0.3">
      <c r="A94" s="17">
        <v>4</v>
      </c>
      <c r="B94" s="83" t="s">
        <v>105</v>
      </c>
      <c r="C94" s="85"/>
      <c r="D94" s="114"/>
      <c r="E94" s="115"/>
      <c r="F94" s="114"/>
      <c r="G94" s="115"/>
      <c r="H94" s="42"/>
      <c r="I94" s="94"/>
      <c r="J94" s="95"/>
      <c r="L94" s="178"/>
      <c r="M94" s="179"/>
    </row>
    <row r="95" spans="1:13" ht="16.5" thickBot="1" x14ac:dyDescent="0.3">
      <c r="A95" s="83" t="s">
        <v>49</v>
      </c>
      <c r="B95" s="84"/>
      <c r="C95" s="85"/>
      <c r="D95" s="94" t="s">
        <v>20</v>
      </c>
      <c r="E95" s="95"/>
      <c r="F95" s="94" t="s">
        <v>20</v>
      </c>
      <c r="G95" s="95"/>
      <c r="H95" s="43" t="s">
        <v>20</v>
      </c>
      <c r="I95" s="94">
        <f>SUM(I91:J94)</f>
        <v>9349.56</v>
      </c>
      <c r="J95" s="95"/>
    </row>
    <row r="96" spans="1:13" ht="43.5" customHeight="1" thickBot="1" x14ac:dyDescent="0.3">
      <c r="A96" s="116" t="s">
        <v>86</v>
      </c>
      <c r="B96" s="116"/>
      <c r="C96" s="116"/>
      <c r="D96" s="116"/>
      <c r="E96" s="116"/>
      <c r="F96" s="116"/>
      <c r="G96" s="116"/>
      <c r="H96" s="116"/>
      <c r="I96" s="116"/>
      <c r="J96" s="116"/>
    </row>
    <row r="97" spans="1:10" ht="52.5" customHeight="1" thickBot="1" x14ac:dyDescent="0.3">
      <c r="A97" s="8" t="s">
        <v>5</v>
      </c>
      <c r="B97" s="80" t="s">
        <v>52</v>
      </c>
      <c r="C97" s="81"/>
      <c r="D97" s="81"/>
      <c r="E97" s="82"/>
      <c r="F97" s="80" t="s">
        <v>87</v>
      </c>
      <c r="G97" s="82"/>
      <c r="H97" s="15" t="s">
        <v>88</v>
      </c>
      <c r="I97" s="80" t="s">
        <v>89</v>
      </c>
      <c r="J97" s="82"/>
    </row>
    <row r="98" spans="1:10" ht="16.5" thickBot="1" x14ac:dyDescent="0.3">
      <c r="A98" s="10">
        <v>1</v>
      </c>
      <c r="B98" s="80">
        <v>2</v>
      </c>
      <c r="C98" s="81"/>
      <c r="D98" s="81"/>
      <c r="E98" s="82"/>
      <c r="F98" s="80">
        <v>3</v>
      </c>
      <c r="G98" s="82"/>
      <c r="H98" s="11">
        <v>4</v>
      </c>
      <c r="I98" s="80">
        <v>5</v>
      </c>
      <c r="J98" s="82"/>
    </row>
    <row r="99" spans="1:10" ht="16.5" customHeight="1" thickBot="1" x14ac:dyDescent="0.3">
      <c r="A99" s="10">
        <v>1</v>
      </c>
      <c r="B99" s="83" t="s">
        <v>90</v>
      </c>
      <c r="C99" s="96"/>
      <c r="D99" s="96"/>
      <c r="E99" s="97"/>
      <c r="F99" s="80" t="s">
        <v>91</v>
      </c>
      <c r="G99" s="82"/>
      <c r="H99" s="16">
        <v>12</v>
      </c>
      <c r="I99" s="80"/>
      <c r="J99" s="82"/>
    </row>
    <row r="100" spans="1:10" ht="16.5" customHeight="1" thickBot="1" x14ac:dyDescent="0.3">
      <c r="A100" s="10">
        <v>2</v>
      </c>
      <c r="B100" s="83" t="s">
        <v>92</v>
      </c>
      <c r="C100" s="96"/>
      <c r="D100" s="96"/>
      <c r="E100" s="97"/>
      <c r="F100" s="80" t="s">
        <v>91</v>
      </c>
      <c r="G100" s="82"/>
      <c r="H100" s="11">
        <v>12</v>
      </c>
      <c r="I100" s="80"/>
      <c r="J100" s="82"/>
    </row>
    <row r="101" spans="1:10" ht="16.5" customHeight="1" thickBot="1" x14ac:dyDescent="0.3">
      <c r="A101" s="10">
        <v>3</v>
      </c>
      <c r="B101" s="83" t="s">
        <v>93</v>
      </c>
      <c r="C101" s="96"/>
      <c r="D101" s="96"/>
      <c r="E101" s="97"/>
      <c r="F101" s="80" t="s">
        <v>91</v>
      </c>
      <c r="G101" s="82"/>
      <c r="H101" s="11">
        <v>12</v>
      </c>
      <c r="I101" s="80"/>
      <c r="J101" s="82"/>
    </row>
    <row r="102" spans="1:10" ht="16.5" customHeight="1" thickBot="1" x14ac:dyDescent="0.3">
      <c r="A102" s="25">
        <v>4</v>
      </c>
      <c r="B102" s="83" t="s">
        <v>94</v>
      </c>
      <c r="C102" s="96"/>
      <c r="D102" s="96"/>
      <c r="E102" s="97"/>
      <c r="F102" s="120" t="s">
        <v>91</v>
      </c>
      <c r="G102" s="121"/>
      <c r="H102" s="19">
        <v>12</v>
      </c>
      <c r="I102" s="120"/>
      <c r="J102" s="121"/>
    </row>
    <row r="103" spans="1:10" ht="16.5" customHeight="1" thickBot="1" x14ac:dyDescent="0.3">
      <c r="A103" s="28">
        <v>5</v>
      </c>
      <c r="B103" s="117" t="s">
        <v>107</v>
      </c>
      <c r="C103" s="118"/>
      <c r="D103" s="118"/>
      <c r="E103" s="119"/>
      <c r="F103" s="120" t="s">
        <v>91</v>
      </c>
      <c r="G103" s="121"/>
      <c r="H103" s="26">
        <v>12</v>
      </c>
      <c r="I103" s="92"/>
      <c r="J103" s="93"/>
    </row>
    <row r="104" spans="1:10" ht="16.5" customHeight="1" thickBot="1" x14ac:dyDescent="0.3">
      <c r="A104" s="45">
        <v>7</v>
      </c>
      <c r="B104" s="89" t="s">
        <v>114</v>
      </c>
      <c r="C104" s="90"/>
      <c r="D104" s="90"/>
      <c r="E104" s="91"/>
      <c r="F104" s="80" t="s">
        <v>115</v>
      </c>
      <c r="G104" s="82"/>
      <c r="H104" s="26">
        <v>12</v>
      </c>
      <c r="I104" s="92"/>
      <c r="J104" s="93"/>
    </row>
    <row r="105" spans="1:10" ht="16.5" customHeight="1" thickBot="1" x14ac:dyDescent="0.3">
      <c r="A105" s="129" t="s">
        <v>49</v>
      </c>
      <c r="B105" s="130"/>
      <c r="C105" s="130"/>
      <c r="D105" s="130"/>
      <c r="E105" s="98"/>
      <c r="F105" s="92" t="s">
        <v>20</v>
      </c>
      <c r="G105" s="98"/>
      <c r="H105" s="26" t="s">
        <v>20</v>
      </c>
      <c r="I105" s="92">
        <f>SUM(I99:J104)</f>
        <v>0</v>
      </c>
      <c r="J105" s="93"/>
    </row>
    <row r="106" spans="1:10" ht="16.5" customHeight="1" x14ac:dyDescent="0.25">
      <c r="A106" s="24"/>
      <c r="B106" s="24"/>
      <c r="C106" s="24"/>
      <c r="D106" s="24"/>
      <c r="E106" s="24"/>
      <c r="F106" s="24"/>
      <c r="G106" s="24"/>
      <c r="H106" s="24"/>
      <c r="I106" s="24"/>
      <c r="J106" s="24"/>
    </row>
    <row r="107" spans="1:10" ht="18" thickBot="1" x14ac:dyDescent="0.3">
      <c r="A107" s="122" t="s">
        <v>95</v>
      </c>
      <c r="B107" s="122"/>
      <c r="C107" s="122"/>
      <c r="D107" s="122"/>
      <c r="E107" s="122"/>
      <c r="F107" s="122"/>
      <c r="G107" s="122"/>
      <c r="H107" s="122"/>
      <c r="I107" s="122"/>
      <c r="J107" s="122"/>
    </row>
    <row r="108" spans="1:10" ht="32.25" thickBot="1" x14ac:dyDescent="0.3">
      <c r="A108" s="8" t="s">
        <v>5</v>
      </c>
      <c r="B108" s="80" t="s">
        <v>52</v>
      </c>
      <c r="C108" s="81"/>
      <c r="D108" s="81"/>
      <c r="E108" s="82"/>
      <c r="F108" s="80" t="s">
        <v>96</v>
      </c>
      <c r="G108" s="82"/>
      <c r="H108" s="80" t="s">
        <v>97</v>
      </c>
      <c r="I108" s="82"/>
    </row>
    <row r="109" spans="1:10" ht="16.5" thickBot="1" x14ac:dyDescent="0.3">
      <c r="A109" s="10">
        <v>1</v>
      </c>
      <c r="B109" s="80">
        <v>2</v>
      </c>
      <c r="C109" s="81"/>
      <c r="D109" s="81"/>
      <c r="E109" s="82"/>
      <c r="F109" s="80">
        <v>3</v>
      </c>
      <c r="G109" s="82"/>
      <c r="H109" s="80">
        <v>4</v>
      </c>
      <c r="I109" s="82"/>
    </row>
    <row r="110" spans="1:10" ht="16.5" thickBot="1" x14ac:dyDescent="0.3">
      <c r="A110" s="17">
        <v>1</v>
      </c>
      <c r="B110" s="83" t="s">
        <v>124</v>
      </c>
      <c r="C110" s="84"/>
      <c r="D110" s="84"/>
      <c r="E110" s="85"/>
      <c r="F110" s="80" t="s">
        <v>99</v>
      </c>
      <c r="G110" s="82"/>
      <c r="H110" s="80">
        <v>0</v>
      </c>
      <c r="I110" s="82"/>
    </row>
    <row r="111" spans="1:10" ht="16.5" thickBot="1" x14ac:dyDescent="0.3">
      <c r="A111" s="17">
        <v>2</v>
      </c>
      <c r="B111" s="86" t="s">
        <v>108</v>
      </c>
      <c r="C111" s="87"/>
      <c r="D111" s="87"/>
      <c r="E111" s="88"/>
      <c r="F111" s="80" t="s">
        <v>99</v>
      </c>
      <c r="G111" s="82"/>
      <c r="H111" s="80"/>
      <c r="I111" s="82"/>
    </row>
    <row r="112" spans="1:10" ht="16.5" thickBot="1" x14ac:dyDescent="0.3">
      <c r="A112" s="44">
        <v>3</v>
      </c>
      <c r="B112" s="89" t="s">
        <v>133</v>
      </c>
      <c r="C112" s="90"/>
      <c r="D112" s="90"/>
      <c r="E112" s="128"/>
      <c r="F112" s="173" t="s">
        <v>99</v>
      </c>
      <c r="G112" s="82"/>
      <c r="H112" s="80">
        <v>40000</v>
      </c>
      <c r="I112" s="82"/>
    </row>
    <row r="113" spans="1:13" ht="16.5" customHeight="1" thickBot="1" x14ac:dyDescent="0.3">
      <c r="A113" s="83" t="s">
        <v>49</v>
      </c>
      <c r="B113" s="104"/>
      <c r="C113" s="104"/>
      <c r="D113" s="104"/>
      <c r="E113" s="105"/>
      <c r="F113" s="80" t="s">
        <v>99</v>
      </c>
      <c r="G113" s="82"/>
      <c r="H113" s="80">
        <f>SUM(H110:I112)</f>
        <v>40000</v>
      </c>
      <c r="I113" s="82"/>
    </row>
    <row r="114" spans="1:13" ht="16.5" customHeight="1" x14ac:dyDescent="0.25">
      <c r="A114" s="27"/>
      <c r="B114" s="27"/>
      <c r="C114" s="27"/>
      <c r="D114" s="27"/>
      <c r="E114" s="27"/>
      <c r="F114" s="24"/>
      <c r="G114" s="24"/>
      <c r="H114" s="24"/>
      <c r="I114" s="24"/>
    </row>
    <row r="115" spans="1:13" ht="35.25" customHeight="1" thickBot="1" x14ac:dyDescent="0.3">
      <c r="A115" s="174" t="s">
        <v>100</v>
      </c>
      <c r="B115" s="174"/>
      <c r="C115" s="174"/>
      <c r="D115" s="174"/>
      <c r="E115" s="174"/>
      <c r="F115" s="174"/>
      <c r="G115" s="174"/>
      <c r="H115" s="174"/>
      <c r="I115" s="174"/>
      <c r="J115" s="174"/>
    </row>
    <row r="116" spans="1:13" ht="32.25" thickBot="1" x14ac:dyDescent="0.3">
      <c r="A116" s="8" t="s">
        <v>5</v>
      </c>
      <c r="B116" s="80" t="s">
        <v>24</v>
      </c>
      <c r="C116" s="81"/>
      <c r="D116" s="81"/>
      <c r="E116" s="82"/>
      <c r="F116" s="9" t="s">
        <v>101</v>
      </c>
      <c r="G116" s="80" t="s">
        <v>102</v>
      </c>
      <c r="H116" s="82"/>
      <c r="I116" s="80" t="s">
        <v>55</v>
      </c>
      <c r="J116" s="82"/>
    </row>
    <row r="117" spans="1:13" ht="16.5" thickBot="1" x14ac:dyDescent="0.3">
      <c r="A117" s="10"/>
      <c r="B117" s="80">
        <v>1</v>
      </c>
      <c r="C117" s="81"/>
      <c r="D117" s="81"/>
      <c r="E117" s="82"/>
      <c r="F117" s="11">
        <v>2</v>
      </c>
      <c r="G117" s="80">
        <v>3</v>
      </c>
      <c r="H117" s="82"/>
      <c r="I117" s="80">
        <v>4</v>
      </c>
      <c r="J117" s="82"/>
    </row>
    <row r="118" spans="1:13" ht="16.5" thickBot="1" x14ac:dyDescent="0.3">
      <c r="A118" s="17">
        <v>1</v>
      </c>
      <c r="B118" s="86" t="s">
        <v>138</v>
      </c>
      <c r="C118" s="87"/>
      <c r="D118" s="87"/>
      <c r="E118" s="88"/>
      <c r="F118" s="18"/>
      <c r="G118" s="99"/>
      <c r="H118" s="100"/>
      <c r="I118" s="80">
        <v>11087</v>
      </c>
      <c r="J118" s="82"/>
      <c r="L118" s="175"/>
      <c r="M118" s="176"/>
    </row>
    <row r="119" spans="1:13" ht="16.5" customHeight="1" thickBot="1" x14ac:dyDescent="0.3">
      <c r="A119" s="17">
        <v>2</v>
      </c>
      <c r="B119" s="83" t="s">
        <v>125</v>
      </c>
      <c r="C119" s="84"/>
      <c r="D119" s="84"/>
      <c r="E119" s="85"/>
      <c r="F119" s="18"/>
      <c r="G119" s="99"/>
      <c r="H119" s="100"/>
      <c r="I119" s="80">
        <v>0</v>
      </c>
      <c r="J119" s="82"/>
    </row>
    <row r="120" spans="1:13" ht="16.5" thickBot="1" x14ac:dyDescent="0.3">
      <c r="A120" s="44"/>
      <c r="B120" s="89"/>
      <c r="C120" s="90"/>
      <c r="D120" s="90"/>
      <c r="E120" s="128"/>
      <c r="F120" s="18"/>
      <c r="G120" s="99"/>
      <c r="H120" s="100"/>
      <c r="I120" s="80"/>
      <c r="J120" s="82"/>
    </row>
    <row r="121" spans="1:13" ht="16.5" customHeight="1" thickBot="1" x14ac:dyDescent="0.3">
      <c r="A121" s="83" t="s">
        <v>49</v>
      </c>
      <c r="B121" s="104"/>
      <c r="C121" s="104"/>
      <c r="D121" s="104"/>
      <c r="E121" s="105"/>
      <c r="F121" s="18"/>
      <c r="G121" s="80" t="s">
        <v>20</v>
      </c>
      <c r="H121" s="82"/>
      <c r="I121" s="80">
        <f>SUM(I118:J120)</f>
        <v>11087</v>
      </c>
      <c r="J121" s="82"/>
    </row>
    <row r="123" spans="1:13" x14ac:dyDescent="0.25">
      <c r="B123" s="29" t="s">
        <v>117</v>
      </c>
    </row>
    <row r="125" spans="1:13" x14ac:dyDescent="0.25">
      <c r="J125" s="46">
        <f>J123+I121+H113+I105+I95+I87+J81+I70+J58+I50+I29+I19</f>
        <v>60436.56</v>
      </c>
    </row>
    <row r="126" spans="1:13" x14ac:dyDescent="0.25">
      <c r="J126" s="58">
        <v>60436.56</v>
      </c>
      <c r="K126" s="59"/>
    </row>
    <row r="127" spans="1:13" x14ac:dyDescent="0.25">
      <c r="J127" s="47">
        <f>J126-J125</f>
        <v>0</v>
      </c>
    </row>
  </sheetData>
  <mergeCells count="266">
    <mergeCell ref="B120:E120"/>
    <mergeCell ref="G120:H120"/>
    <mergeCell ref="I120:J120"/>
    <mergeCell ref="A121:E121"/>
    <mergeCell ref="G121:H121"/>
    <mergeCell ref="I121:J121"/>
    <mergeCell ref="B118:E118"/>
    <mergeCell ref="G118:H118"/>
    <mergeCell ref="I118:J118"/>
    <mergeCell ref="B119:E119"/>
    <mergeCell ref="G119:H119"/>
    <mergeCell ref="I119:J119"/>
    <mergeCell ref="A115:J115"/>
    <mergeCell ref="B116:E116"/>
    <mergeCell ref="G116:H116"/>
    <mergeCell ref="I116:J116"/>
    <mergeCell ref="B117:E117"/>
    <mergeCell ref="G117:H117"/>
    <mergeCell ref="I117:J117"/>
    <mergeCell ref="B112:E112"/>
    <mergeCell ref="F112:G112"/>
    <mergeCell ref="H112:I112"/>
    <mergeCell ref="A113:E113"/>
    <mergeCell ref="F113:G113"/>
    <mergeCell ref="H113:I113"/>
    <mergeCell ref="B110:E110"/>
    <mergeCell ref="F110:G110"/>
    <mergeCell ref="H110:I110"/>
    <mergeCell ref="B111:E111"/>
    <mergeCell ref="F111:G111"/>
    <mergeCell ref="H111:I111"/>
    <mergeCell ref="A107:J107"/>
    <mergeCell ref="B108:E108"/>
    <mergeCell ref="F108:G108"/>
    <mergeCell ref="H108:I108"/>
    <mergeCell ref="B109:E109"/>
    <mergeCell ref="F109:G109"/>
    <mergeCell ref="H109:I109"/>
    <mergeCell ref="B104:E104"/>
    <mergeCell ref="F104:G104"/>
    <mergeCell ref="I104:J104"/>
    <mergeCell ref="A105:E105"/>
    <mergeCell ref="F105:G105"/>
    <mergeCell ref="I105:J105"/>
    <mergeCell ref="B102:E102"/>
    <mergeCell ref="F102:G102"/>
    <mergeCell ref="I102:J102"/>
    <mergeCell ref="B103:E103"/>
    <mergeCell ref="F103:G103"/>
    <mergeCell ref="I103:J103"/>
    <mergeCell ref="B100:E100"/>
    <mergeCell ref="F100:G100"/>
    <mergeCell ref="I100:J100"/>
    <mergeCell ref="B101:E101"/>
    <mergeCell ref="F101:G101"/>
    <mergeCell ref="I101:J101"/>
    <mergeCell ref="B98:E98"/>
    <mergeCell ref="F98:G98"/>
    <mergeCell ref="I98:J98"/>
    <mergeCell ref="B99:E99"/>
    <mergeCell ref="F99:G99"/>
    <mergeCell ref="I99:J99"/>
    <mergeCell ref="A95:C95"/>
    <mergeCell ref="D95:E95"/>
    <mergeCell ref="F95:G95"/>
    <mergeCell ref="I95:J95"/>
    <mergeCell ref="A96:J96"/>
    <mergeCell ref="B97:E97"/>
    <mergeCell ref="F97:G97"/>
    <mergeCell ref="I97:J97"/>
    <mergeCell ref="B93:C93"/>
    <mergeCell ref="D93:E93"/>
    <mergeCell ref="F93:G93"/>
    <mergeCell ref="I93:J93"/>
    <mergeCell ref="B94:C94"/>
    <mergeCell ref="D94:E94"/>
    <mergeCell ref="F94:G94"/>
    <mergeCell ref="I94:J94"/>
    <mergeCell ref="B91:C91"/>
    <mergeCell ref="D91:E91"/>
    <mergeCell ref="F91:G91"/>
    <mergeCell ref="I91:J91"/>
    <mergeCell ref="B92:C92"/>
    <mergeCell ref="D92:E92"/>
    <mergeCell ref="F92:G92"/>
    <mergeCell ref="I92:J92"/>
    <mergeCell ref="B89:C89"/>
    <mergeCell ref="D89:E89"/>
    <mergeCell ref="F89:G89"/>
    <mergeCell ref="I89:J89"/>
    <mergeCell ref="B90:C90"/>
    <mergeCell ref="D90:E90"/>
    <mergeCell ref="F90:G90"/>
    <mergeCell ref="I90:J90"/>
    <mergeCell ref="B86:D86"/>
    <mergeCell ref="E86:F86"/>
    <mergeCell ref="G86:H86"/>
    <mergeCell ref="I86:J86"/>
    <mergeCell ref="A87:D87"/>
    <mergeCell ref="E87:F87"/>
    <mergeCell ref="G87:H87"/>
    <mergeCell ref="I87:J87"/>
    <mergeCell ref="A83:J83"/>
    <mergeCell ref="B84:D84"/>
    <mergeCell ref="E84:F84"/>
    <mergeCell ref="G84:H84"/>
    <mergeCell ref="I84:J84"/>
    <mergeCell ref="B85:D85"/>
    <mergeCell ref="E85:F85"/>
    <mergeCell ref="G85:H85"/>
    <mergeCell ref="I85:J85"/>
    <mergeCell ref="B80:D80"/>
    <mergeCell ref="F80:G80"/>
    <mergeCell ref="H80:I80"/>
    <mergeCell ref="B81:D81"/>
    <mergeCell ref="F81:G81"/>
    <mergeCell ref="H81:I81"/>
    <mergeCell ref="B78:D78"/>
    <mergeCell ref="F78:G78"/>
    <mergeCell ref="H78:I78"/>
    <mergeCell ref="B79:D79"/>
    <mergeCell ref="F79:G79"/>
    <mergeCell ref="H79:I79"/>
    <mergeCell ref="B76:D76"/>
    <mergeCell ref="F76:G76"/>
    <mergeCell ref="H76:I76"/>
    <mergeCell ref="B77:D77"/>
    <mergeCell ref="F77:G77"/>
    <mergeCell ref="H77:I77"/>
    <mergeCell ref="A70:D70"/>
    <mergeCell ref="E70:F70"/>
    <mergeCell ref="G70:H70"/>
    <mergeCell ref="I70:J70"/>
    <mergeCell ref="A72:J72"/>
    <mergeCell ref="A75:J75"/>
    <mergeCell ref="B68:D68"/>
    <mergeCell ref="E68:F68"/>
    <mergeCell ref="G68:H68"/>
    <mergeCell ref="I68:J68"/>
    <mergeCell ref="B69:D69"/>
    <mergeCell ref="E69:F69"/>
    <mergeCell ref="G69:H69"/>
    <mergeCell ref="I69:J69"/>
    <mergeCell ref="B66:D66"/>
    <mergeCell ref="E66:F66"/>
    <mergeCell ref="G66:H66"/>
    <mergeCell ref="I66:J66"/>
    <mergeCell ref="B67:D67"/>
    <mergeCell ref="E67:F67"/>
    <mergeCell ref="G67:H67"/>
    <mergeCell ref="I67:J67"/>
    <mergeCell ref="A60:J60"/>
    <mergeCell ref="B64:D64"/>
    <mergeCell ref="E64:F64"/>
    <mergeCell ref="G64:H64"/>
    <mergeCell ref="I64:J64"/>
    <mergeCell ref="B65:D65"/>
    <mergeCell ref="E65:F65"/>
    <mergeCell ref="G65:H65"/>
    <mergeCell ref="I65:J65"/>
    <mergeCell ref="B57:E57"/>
    <mergeCell ref="F57:G57"/>
    <mergeCell ref="H57:I57"/>
    <mergeCell ref="A58:E58"/>
    <mergeCell ref="F58:G58"/>
    <mergeCell ref="H58:I58"/>
    <mergeCell ref="A52:J52"/>
    <mergeCell ref="B55:E55"/>
    <mergeCell ref="F55:G55"/>
    <mergeCell ref="H55:I55"/>
    <mergeCell ref="B56:E56"/>
    <mergeCell ref="F56:G56"/>
    <mergeCell ref="H56:I56"/>
    <mergeCell ref="B49:F49"/>
    <mergeCell ref="G49:H49"/>
    <mergeCell ref="I49:J49"/>
    <mergeCell ref="A50:F50"/>
    <mergeCell ref="G50:H50"/>
    <mergeCell ref="I50:J50"/>
    <mergeCell ref="B47:F47"/>
    <mergeCell ref="G47:H47"/>
    <mergeCell ref="I47:J47"/>
    <mergeCell ref="B48:F48"/>
    <mergeCell ref="G48:H48"/>
    <mergeCell ref="I48:J48"/>
    <mergeCell ref="B45:F45"/>
    <mergeCell ref="G45:H45"/>
    <mergeCell ref="I45:J45"/>
    <mergeCell ref="B46:F46"/>
    <mergeCell ref="G46:H46"/>
    <mergeCell ref="I46:J46"/>
    <mergeCell ref="B42:F42"/>
    <mergeCell ref="G42:H42"/>
    <mergeCell ref="I42:J42"/>
    <mergeCell ref="A43:A44"/>
    <mergeCell ref="B43:F43"/>
    <mergeCell ref="G43:H44"/>
    <mergeCell ref="I43:J44"/>
    <mergeCell ref="B44:F44"/>
    <mergeCell ref="B40:F40"/>
    <mergeCell ref="G40:H40"/>
    <mergeCell ref="I40:J40"/>
    <mergeCell ref="B41:F41"/>
    <mergeCell ref="G41:H41"/>
    <mergeCell ref="I41:J41"/>
    <mergeCell ref="B37:F37"/>
    <mergeCell ref="G37:H37"/>
    <mergeCell ref="I37:J37"/>
    <mergeCell ref="A38:A39"/>
    <mergeCell ref="B38:F38"/>
    <mergeCell ref="G38:H39"/>
    <mergeCell ref="I38:J39"/>
    <mergeCell ref="B39:F39"/>
    <mergeCell ref="A31:J31"/>
    <mergeCell ref="A34:J34"/>
    <mergeCell ref="B35:F35"/>
    <mergeCell ref="G35:H35"/>
    <mergeCell ref="I35:J35"/>
    <mergeCell ref="B36:F36"/>
    <mergeCell ref="G36:H36"/>
    <mergeCell ref="I36:J36"/>
    <mergeCell ref="B28:D28"/>
    <mergeCell ref="E28:F28"/>
    <mergeCell ref="I28:J28"/>
    <mergeCell ref="A29:D29"/>
    <mergeCell ref="E29:F29"/>
    <mergeCell ref="I29:J29"/>
    <mergeCell ref="B26:D26"/>
    <mergeCell ref="E26:F26"/>
    <mergeCell ref="I26:J26"/>
    <mergeCell ref="B27:D27"/>
    <mergeCell ref="E27:F27"/>
    <mergeCell ref="I27:J27"/>
    <mergeCell ref="A19:C19"/>
    <mergeCell ref="I19:J19"/>
    <mergeCell ref="A21:J21"/>
    <mergeCell ref="A24:J24"/>
    <mergeCell ref="B25:D25"/>
    <mergeCell ref="E25:F25"/>
    <mergeCell ref="I25:J25"/>
    <mergeCell ref="B16:C16"/>
    <mergeCell ref="I16:J16"/>
    <mergeCell ref="B17:C17"/>
    <mergeCell ref="I17:J17"/>
    <mergeCell ref="B18:C18"/>
    <mergeCell ref="I18:J18"/>
    <mergeCell ref="B15:C15"/>
    <mergeCell ref="I15:J15"/>
    <mergeCell ref="A10:A12"/>
    <mergeCell ref="B10:C12"/>
    <mergeCell ref="D10:D12"/>
    <mergeCell ref="E10:H10"/>
    <mergeCell ref="I10:J12"/>
    <mergeCell ref="E11:E12"/>
    <mergeCell ref="F11:H11"/>
    <mergeCell ref="A1:J1"/>
    <mergeCell ref="A2:J2"/>
    <mergeCell ref="A3:J3"/>
    <mergeCell ref="A5:J5"/>
    <mergeCell ref="A6:J6"/>
    <mergeCell ref="A9:J9"/>
    <mergeCell ref="B13:C13"/>
    <mergeCell ref="I13:J13"/>
    <mergeCell ref="B14:C14"/>
    <mergeCell ref="I14:J14"/>
    <mergeCell ref="I4:J4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7"/>
  <sheetViews>
    <sheetView tabSelected="1" topLeftCell="A109" workbookViewId="0">
      <selection activeCell="M124" sqref="M124"/>
    </sheetView>
  </sheetViews>
  <sheetFormatPr defaultColWidth="9.140625" defaultRowHeight="15" x14ac:dyDescent="0.25"/>
  <cols>
    <col min="1" max="1" width="4.5703125" style="29" customWidth="1"/>
    <col min="2" max="2" width="12.42578125" style="29" customWidth="1"/>
    <col min="3" max="7" width="9.140625" style="29"/>
    <col min="8" max="8" width="10.85546875" style="29" customWidth="1"/>
    <col min="9" max="9" width="8.140625" style="29" customWidth="1"/>
    <col min="10" max="10" width="11.85546875" style="29" customWidth="1"/>
    <col min="11" max="16384" width="9.140625" style="29"/>
  </cols>
  <sheetData>
    <row r="1" spans="1:12" ht="17.25" customHeight="1" x14ac:dyDescent="0.25">
      <c r="A1" s="159" t="s">
        <v>0</v>
      </c>
      <c r="B1" s="159"/>
      <c r="C1" s="159"/>
      <c r="D1" s="159"/>
      <c r="E1" s="159"/>
      <c r="F1" s="159"/>
      <c r="G1" s="159"/>
      <c r="H1" s="159"/>
      <c r="I1" s="159"/>
      <c r="J1" s="159"/>
    </row>
    <row r="2" spans="1:12" ht="17.25" customHeight="1" x14ac:dyDescent="0.25">
      <c r="A2" s="159" t="s">
        <v>112</v>
      </c>
      <c r="B2" s="159"/>
      <c r="C2" s="159"/>
      <c r="D2" s="159"/>
      <c r="E2" s="159"/>
      <c r="F2" s="159"/>
      <c r="G2" s="159"/>
      <c r="H2" s="159"/>
      <c r="I2" s="159"/>
      <c r="J2" s="159"/>
    </row>
    <row r="3" spans="1:12" ht="17.25" customHeight="1" x14ac:dyDescent="0.25">
      <c r="A3" s="159" t="s">
        <v>119</v>
      </c>
      <c r="B3" s="159"/>
      <c r="C3" s="159"/>
      <c r="D3" s="159"/>
      <c r="E3" s="159"/>
      <c r="F3" s="159"/>
      <c r="G3" s="159"/>
      <c r="H3" s="159"/>
      <c r="I3" s="159"/>
      <c r="J3" s="159"/>
    </row>
    <row r="4" spans="1:12" ht="17.25" x14ac:dyDescent="0.25">
      <c r="A4" s="1"/>
      <c r="I4" s="172" t="s">
        <v>140</v>
      </c>
      <c r="J4" s="172"/>
    </row>
    <row r="5" spans="1:12" ht="66" customHeight="1" x14ac:dyDescent="0.3">
      <c r="A5" s="160" t="s">
        <v>127</v>
      </c>
      <c r="B5" s="160"/>
      <c r="C5" s="160"/>
      <c r="D5" s="160"/>
      <c r="E5" s="160"/>
      <c r="F5" s="160"/>
      <c r="G5" s="160"/>
      <c r="H5" s="160"/>
      <c r="I5" s="160"/>
      <c r="J5" s="160"/>
    </row>
    <row r="6" spans="1:12" ht="17.25" x14ac:dyDescent="0.25">
      <c r="A6" s="133" t="s">
        <v>1</v>
      </c>
      <c r="B6" s="133"/>
      <c r="C6" s="133"/>
      <c r="D6" s="133"/>
      <c r="E6" s="133"/>
      <c r="F6" s="133"/>
      <c r="G6" s="133"/>
      <c r="H6" s="133"/>
      <c r="I6" s="133"/>
      <c r="J6" s="133"/>
    </row>
    <row r="7" spans="1:12" ht="17.25" x14ac:dyDescent="0.25">
      <c r="A7" s="3" t="s">
        <v>2</v>
      </c>
    </row>
    <row r="8" spans="1:12" ht="17.25" x14ac:dyDescent="0.25">
      <c r="A8" s="3" t="s">
        <v>120</v>
      </c>
    </row>
    <row r="9" spans="1:12" ht="18" thickBot="1" x14ac:dyDescent="0.3">
      <c r="A9" s="161" t="s">
        <v>4</v>
      </c>
      <c r="B9" s="161"/>
      <c r="C9" s="161"/>
      <c r="D9" s="161"/>
      <c r="E9" s="161"/>
      <c r="F9" s="161"/>
      <c r="G9" s="161"/>
      <c r="H9" s="161"/>
      <c r="I9" s="161"/>
      <c r="J9" s="161"/>
    </row>
    <row r="10" spans="1:12" ht="30" customHeight="1" thickBot="1" x14ac:dyDescent="0.3">
      <c r="A10" s="168" t="s">
        <v>5</v>
      </c>
      <c r="B10" s="162" t="s">
        <v>6</v>
      </c>
      <c r="C10" s="163"/>
      <c r="D10" s="168" t="s">
        <v>7</v>
      </c>
      <c r="E10" s="108" t="s">
        <v>8</v>
      </c>
      <c r="F10" s="171"/>
      <c r="G10" s="171"/>
      <c r="H10" s="109"/>
      <c r="I10" s="162" t="s">
        <v>9</v>
      </c>
      <c r="J10" s="163"/>
    </row>
    <row r="11" spans="1:12" ht="15.75" thickBot="1" x14ac:dyDescent="0.3">
      <c r="A11" s="169"/>
      <c r="B11" s="164"/>
      <c r="C11" s="165"/>
      <c r="D11" s="169"/>
      <c r="E11" s="168" t="s">
        <v>10</v>
      </c>
      <c r="F11" s="108" t="s">
        <v>106</v>
      </c>
      <c r="G11" s="171"/>
      <c r="H11" s="109"/>
      <c r="I11" s="164"/>
      <c r="J11" s="165"/>
    </row>
    <row r="12" spans="1:12" ht="62.25" customHeight="1" thickBot="1" x14ac:dyDescent="0.3">
      <c r="A12" s="170"/>
      <c r="B12" s="166"/>
      <c r="C12" s="167"/>
      <c r="D12" s="170"/>
      <c r="E12" s="170"/>
      <c r="F12" s="69" t="s">
        <v>11</v>
      </c>
      <c r="G12" s="69" t="s">
        <v>12</v>
      </c>
      <c r="H12" s="69" t="s">
        <v>13</v>
      </c>
      <c r="I12" s="166"/>
      <c r="J12" s="167"/>
    </row>
    <row r="13" spans="1:12" ht="15.75" thickBot="1" x14ac:dyDescent="0.3">
      <c r="A13" s="70">
        <v>1</v>
      </c>
      <c r="B13" s="108">
        <v>2</v>
      </c>
      <c r="C13" s="109"/>
      <c r="D13" s="69">
        <v>3</v>
      </c>
      <c r="E13" s="69">
        <v>4</v>
      </c>
      <c r="F13" s="69">
        <v>5</v>
      </c>
      <c r="G13" s="69">
        <v>6</v>
      </c>
      <c r="H13" s="69">
        <v>7</v>
      </c>
      <c r="I13" s="108">
        <v>8</v>
      </c>
      <c r="J13" s="109"/>
    </row>
    <row r="14" spans="1:12" ht="45" customHeight="1" thickBot="1" x14ac:dyDescent="0.3">
      <c r="A14" s="6">
        <v>1</v>
      </c>
      <c r="B14" s="110" t="s">
        <v>128</v>
      </c>
      <c r="C14" s="111"/>
      <c r="D14" s="66"/>
      <c r="E14" s="33"/>
      <c r="F14" s="33"/>
      <c r="G14" s="34"/>
      <c r="H14" s="33"/>
      <c r="I14" s="74"/>
      <c r="J14" s="75"/>
      <c r="L14" s="52"/>
    </row>
    <row r="15" spans="1:12" ht="15.75" thickBot="1" x14ac:dyDescent="0.3">
      <c r="A15" s="6">
        <v>2</v>
      </c>
      <c r="B15" s="110" t="s">
        <v>15</v>
      </c>
      <c r="C15" s="111"/>
      <c r="D15" s="66"/>
      <c r="E15" s="33"/>
      <c r="F15" s="33"/>
      <c r="G15" s="34"/>
      <c r="H15" s="33"/>
      <c r="I15" s="74"/>
      <c r="J15" s="75"/>
    </row>
    <row r="16" spans="1:12" ht="26.25" customHeight="1" thickBot="1" x14ac:dyDescent="0.3">
      <c r="A16" s="6">
        <v>3</v>
      </c>
      <c r="B16" s="110" t="s">
        <v>16</v>
      </c>
      <c r="C16" s="111"/>
      <c r="D16" s="66"/>
      <c r="E16" s="33"/>
      <c r="F16" s="33"/>
      <c r="G16" s="33"/>
      <c r="H16" s="33"/>
      <c r="I16" s="74"/>
      <c r="J16" s="75"/>
    </row>
    <row r="17" spans="1:10" ht="25.5" customHeight="1" thickBot="1" x14ac:dyDescent="0.3">
      <c r="A17" s="6">
        <v>4</v>
      </c>
      <c r="B17" s="110" t="s">
        <v>17</v>
      </c>
      <c r="C17" s="111"/>
      <c r="D17" s="66"/>
      <c r="E17" s="33"/>
      <c r="F17" s="33"/>
      <c r="G17" s="33"/>
      <c r="H17" s="33"/>
      <c r="I17" s="74"/>
      <c r="J17" s="75"/>
    </row>
    <row r="18" spans="1:10" ht="27" customHeight="1" thickBot="1" x14ac:dyDescent="0.3">
      <c r="A18" s="32">
        <v>5</v>
      </c>
      <c r="B18" s="112" t="s">
        <v>18</v>
      </c>
      <c r="C18" s="113"/>
      <c r="D18" s="36"/>
      <c r="E18" s="37"/>
      <c r="F18" s="37"/>
      <c r="G18" s="37"/>
      <c r="H18" s="33"/>
      <c r="I18" s="76"/>
      <c r="J18" s="77"/>
    </row>
    <row r="19" spans="1:10" ht="15.75" customHeight="1" thickBot="1" x14ac:dyDescent="0.3">
      <c r="A19" s="143" t="s">
        <v>19</v>
      </c>
      <c r="B19" s="144"/>
      <c r="C19" s="145"/>
      <c r="D19" s="38" t="s">
        <v>20</v>
      </c>
      <c r="E19" s="39" t="s">
        <v>99</v>
      </c>
      <c r="F19" s="39" t="s">
        <v>20</v>
      </c>
      <c r="G19" s="39" t="s">
        <v>20</v>
      </c>
      <c r="H19" s="39" t="s">
        <v>20</v>
      </c>
      <c r="I19" s="78">
        <f>I14</f>
        <v>0</v>
      </c>
      <c r="J19" s="79"/>
    </row>
    <row r="20" spans="1:10" x14ac:dyDescent="0.25">
      <c r="A20" s="35"/>
      <c r="B20" s="35"/>
      <c r="C20" s="13"/>
      <c r="D20" s="13"/>
      <c r="E20" s="13"/>
      <c r="F20" s="13"/>
      <c r="G20" s="13"/>
      <c r="H20" s="13"/>
      <c r="I20" s="13"/>
      <c r="J20" s="14"/>
    </row>
    <row r="21" spans="1:10" ht="17.25" x14ac:dyDescent="0.25">
      <c r="A21" s="133" t="s">
        <v>1</v>
      </c>
      <c r="B21" s="133"/>
      <c r="C21" s="133"/>
      <c r="D21" s="133"/>
      <c r="E21" s="133"/>
      <c r="F21" s="133"/>
      <c r="G21" s="133"/>
      <c r="H21" s="133"/>
      <c r="I21" s="133"/>
      <c r="J21" s="133"/>
    </row>
    <row r="22" spans="1:10" ht="17.25" x14ac:dyDescent="0.25">
      <c r="A22" s="3" t="s">
        <v>21</v>
      </c>
      <c r="F22" s="29">
        <v>112</v>
      </c>
    </row>
    <row r="23" spans="1:10" ht="17.25" x14ac:dyDescent="0.25">
      <c r="A23" s="3" t="s">
        <v>22</v>
      </c>
      <c r="F23" s="29" t="s">
        <v>110</v>
      </c>
    </row>
    <row r="24" spans="1:10" ht="32.25" customHeight="1" thickBot="1" x14ac:dyDescent="0.3">
      <c r="A24" s="123" t="s">
        <v>23</v>
      </c>
      <c r="B24" s="123"/>
      <c r="C24" s="123"/>
      <c r="D24" s="123"/>
      <c r="E24" s="123"/>
      <c r="F24" s="123"/>
      <c r="G24" s="123"/>
      <c r="H24" s="123"/>
      <c r="I24" s="123"/>
      <c r="J24" s="123"/>
    </row>
    <row r="25" spans="1:10" ht="67.5" customHeight="1" thickBot="1" x14ac:dyDescent="0.3">
      <c r="A25" s="8" t="s">
        <v>5</v>
      </c>
      <c r="B25" s="80" t="s">
        <v>24</v>
      </c>
      <c r="C25" s="81"/>
      <c r="D25" s="82"/>
      <c r="E25" s="80" t="s">
        <v>25</v>
      </c>
      <c r="F25" s="82"/>
      <c r="G25" s="62" t="s">
        <v>26</v>
      </c>
      <c r="H25" s="62" t="s">
        <v>27</v>
      </c>
      <c r="I25" s="80" t="s">
        <v>28</v>
      </c>
      <c r="J25" s="82"/>
    </row>
    <row r="26" spans="1:10" ht="16.5" thickBot="1" x14ac:dyDescent="0.3">
      <c r="A26" s="10">
        <v>1</v>
      </c>
      <c r="B26" s="80">
        <v>2</v>
      </c>
      <c r="C26" s="81"/>
      <c r="D26" s="82"/>
      <c r="E26" s="80">
        <v>3</v>
      </c>
      <c r="F26" s="82"/>
      <c r="G26" s="65">
        <v>4</v>
      </c>
      <c r="H26" s="65">
        <v>5</v>
      </c>
      <c r="I26" s="80">
        <v>6</v>
      </c>
      <c r="J26" s="82"/>
    </row>
    <row r="27" spans="1:10" ht="15.75" thickBot="1" x14ac:dyDescent="0.3">
      <c r="A27" s="63">
        <v>1</v>
      </c>
      <c r="B27" s="149" t="s">
        <v>111</v>
      </c>
      <c r="C27" s="150"/>
      <c r="D27" s="151"/>
      <c r="E27" s="99"/>
      <c r="F27" s="100"/>
      <c r="G27" s="18"/>
      <c r="H27" s="18"/>
      <c r="I27" s="99"/>
      <c r="J27" s="100"/>
    </row>
    <row r="28" spans="1:10" ht="15.75" thickBot="1" x14ac:dyDescent="0.3">
      <c r="A28" s="63"/>
      <c r="B28" s="149" t="s">
        <v>116</v>
      </c>
      <c r="C28" s="150"/>
      <c r="D28" s="151"/>
      <c r="E28" s="99"/>
      <c r="F28" s="100"/>
      <c r="G28" s="18"/>
      <c r="H28" s="18"/>
      <c r="I28" s="99"/>
      <c r="J28" s="100"/>
    </row>
    <row r="29" spans="1:10" ht="16.5" customHeight="1" thickBot="1" x14ac:dyDescent="0.3">
      <c r="A29" s="83" t="s">
        <v>19</v>
      </c>
      <c r="B29" s="84"/>
      <c r="C29" s="84"/>
      <c r="D29" s="85"/>
      <c r="E29" s="80" t="s">
        <v>29</v>
      </c>
      <c r="F29" s="82"/>
      <c r="G29" s="12" t="s">
        <v>29</v>
      </c>
      <c r="H29" s="12" t="s">
        <v>29</v>
      </c>
      <c r="I29" s="80">
        <f>SUM(I27:J28)</f>
        <v>0</v>
      </c>
      <c r="J29" s="82"/>
    </row>
    <row r="31" spans="1:10" ht="17.25" x14ac:dyDescent="0.25">
      <c r="A31" s="133" t="s">
        <v>30</v>
      </c>
      <c r="B31" s="133"/>
      <c r="C31" s="133"/>
      <c r="D31" s="133"/>
      <c r="E31" s="133"/>
      <c r="F31" s="133"/>
      <c r="G31" s="133"/>
      <c r="H31" s="133"/>
      <c r="I31" s="133"/>
      <c r="J31" s="133"/>
    </row>
    <row r="32" spans="1:10" ht="17.25" x14ac:dyDescent="0.25">
      <c r="A32" s="3" t="s">
        <v>31</v>
      </c>
    </row>
    <row r="33" spans="1:10" ht="17.25" x14ac:dyDescent="0.25">
      <c r="A33" s="3" t="s">
        <v>32</v>
      </c>
    </row>
    <row r="34" spans="1:10" ht="71.25" customHeight="1" thickBot="1" x14ac:dyDescent="0.3">
      <c r="A34" s="123" t="s">
        <v>33</v>
      </c>
      <c r="B34" s="123"/>
      <c r="C34" s="123"/>
      <c r="D34" s="123"/>
      <c r="E34" s="123"/>
      <c r="F34" s="123"/>
      <c r="G34" s="123"/>
      <c r="H34" s="123"/>
      <c r="I34" s="123"/>
      <c r="J34" s="123"/>
    </row>
    <row r="35" spans="1:10" ht="32.25" thickBot="1" x14ac:dyDescent="0.3">
      <c r="A35" s="8" t="s">
        <v>5</v>
      </c>
      <c r="B35" s="80" t="s">
        <v>34</v>
      </c>
      <c r="C35" s="81"/>
      <c r="D35" s="81"/>
      <c r="E35" s="81"/>
      <c r="F35" s="82"/>
      <c r="G35" s="80" t="s">
        <v>35</v>
      </c>
      <c r="H35" s="82"/>
      <c r="I35" s="80" t="s">
        <v>36</v>
      </c>
      <c r="J35" s="82"/>
    </row>
    <row r="36" spans="1:10" ht="16.5" thickBot="1" x14ac:dyDescent="0.3">
      <c r="A36" s="10">
        <v>1</v>
      </c>
      <c r="B36" s="80">
        <v>2</v>
      </c>
      <c r="C36" s="81"/>
      <c r="D36" s="81"/>
      <c r="E36" s="81"/>
      <c r="F36" s="82"/>
      <c r="G36" s="80">
        <v>3</v>
      </c>
      <c r="H36" s="82"/>
      <c r="I36" s="80">
        <v>4</v>
      </c>
      <c r="J36" s="82"/>
    </row>
    <row r="37" spans="1:10" ht="16.5" thickBot="1" x14ac:dyDescent="0.3">
      <c r="A37" s="17">
        <v>1</v>
      </c>
      <c r="B37" s="80" t="s">
        <v>37</v>
      </c>
      <c r="C37" s="81"/>
      <c r="D37" s="81"/>
      <c r="E37" s="81"/>
      <c r="F37" s="82"/>
      <c r="G37" s="80" t="s">
        <v>20</v>
      </c>
      <c r="H37" s="82"/>
      <c r="I37" s="94">
        <f>I38</f>
        <v>0</v>
      </c>
      <c r="J37" s="95"/>
    </row>
    <row r="38" spans="1:10" ht="15.75" x14ac:dyDescent="0.25">
      <c r="A38" s="146"/>
      <c r="B38" s="120" t="s">
        <v>38</v>
      </c>
      <c r="C38" s="148"/>
      <c r="D38" s="148"/>
      <c r="E38" s="148"/>
      <c r="F38" s="121"/>
      <c r="G38" s="76">
        <f>I19</f>
        <v>0</v>
      </c>
      <c r="H38" s="152"/>
      <c r="I38" s="155">
        <f>I50/30.2*22</f>
        <v>0</v>
      </c>
      <c r="J38" s="156"/>
    </row>
    <row r="39" spans="1:10" ht="16.5" thickBot="1" x14ac:dyDescent="0.3">
      <c r="A39" s="147"/>
      <c r="B39" s="101" t="s">
        <v>39</v>
      </c>
      <c r="C39" s="134"/>
      <c r="D39" s="134"/>
      <c r="E39" s="134"/>
      <c r="F39" s="102"/>
      <c r="G39" s="153"/>
      <c r="H39" s="154"/>
      <c r="I39" s="157"/>
      <c r="J39" s="158"/>
    </row>
    <row r="40" spans="1:10" ht="16.5" thickBot="1" x14ac:dyDescent="0.3">
      <c r="A40" s="63"/>
      <c r="B40" s="80" t="s">
        <v>40</v>
      </c>
      <c r="C40" s="81"/>
      <c r="D40" s="81"/>
      <c r="E40" s="81"/>
      <c r="F40" s="82"/>
      <c r="G40" s="99"/>
      <c r="H40" s="100"/>
      <c r="I40" s="94"/>
      <c r="J40" s="95"/>
    </row>
    <row r="41" spans="1:10" ht="52.5" customHeight="1" thickBot="1" x14ac:dyDescent="0.3">
      <c r="A41" s="63"/>
      <c r="B41" s="80" t="s">
        <v>41</v>
      </c>
      <c r="C41" s="81"/>
      <c r="D41" s="81"/>
      <c r="E41" s="81"/>
      <c r="F41" s="82"/>
      <c r="G41" s="99"/>
      <c r="H41" s="100"/>
      <c r="I41" s="94"/>
      <c r="J41" s="95"/>
    </row>
    <row r="42" spans="1:10" ht="31.5" customHeight="1" thickBot="1" x14ac:dyDescent="0.3">
      <c r="A42" s="17">
        <v>2</v>
      </c>
      <c r="B42" s="80" t="s">
        <v>42</v>
      </c>
      <c r="C42" s="81"/>
      <c r="D42" s="81"/>
      <c r="E42" s="81"/>
      <c r="F42" s="82"/>
      <c r="G42" s="80" t="s">
        <v>20</v>
      </c>
      <c r="H42" s="82"/>
      <c r="I42" s="94">
        <f>I43+I46</f>
        <v>0</v>
      </c>
      <c r="J42" s="95"/>
    </row>
    <row r="43" spans="1:10" ht="15.75" x14ac:dyDescent="0.25">
      <c r="A43" s="146"/>
      <c r="B43" s="120" t="s">
        <v>38</v>
      </c>
      <c r="C43" s="148"/>
      <c r="D43" s="148"/>
      <c r="E43" s="148"/>
      <c r="F43" s="121"/>
      <c r="G43" s="76">
        <f>G38</f>
        <v>0</v>
      </c>
      <c r="H43" s="152"/>
      <c r="I43" s="155">
        <f>I50/30.2*2.9</f>
        <v>0</v>
      </c>
      <c r="J43" s="156"/>
    </row>
    <row r="44" spans="1:10" ht="49.5" customHeight="1" thickBot="1" x14ac:dyDescent="0.3">
      <c r="A44" s="147"/>
      <c r="B44" s="101" t="s">
        <v>43</v>
      </c>
      <c r="C44" s="134"/>
      <c r="D44" s="134"/>
      <c r="E44" s="134"/>
      <c r="F44" s="102"/>
      <c r="G44" s="153"/>
      <c r="H44" s="154"/>
      <c r="I44" s="157"/>
      <c r="J44" s="158"/>
    </row>
    <row r="45" spans="1:10" ht="45.75" customHeight="1" thickBot="1" x14ac:dyDescent="0.3">
      <c r="A45" s="63"/>
      <c r="B45" s="80" t="s">
        <v>44</v>
      </c>
      <c r="C45" s="81"/>
      <c r="D45" s="81"/>
      <c r="E45" s="81"/>
      <c r="F45" s="82"/>
      <c r="G45" s="99"/>
      <c r="H45" s="100"/>
      <c r="I45" s="94"/>
      <c r="J45" s="95"/>
    </row>
    <row r="46" spans="1:10" ht="45" customHeight="1" thickBot="1" x14ac:dyDescent="0.3">
      <c r="A46" s="63"/>
      <c r="B46" s="80" t="s">
        <v>45</v>
      </c>
      <c r="C46" s="81"/>
      <c r="D46" s="81"/>
      <c r="E46" s="81"/>
      <c r="F46" s="82"/>
      <c r="G46" s="74">
        <f>G43</f>
        <v>0</v>
      </c>
      <c r="H46" s="142"/>
      <c r="I46" s="94">
        <f>I50/30.2*0.2</f>
        <v>0</v>
      </c>
      <c r="J46" s="95"/>
    </row>
    <row r="47" spans="1:10" ht="63.75" customHeight="1" thickBot="1" x14ac:dyDescent="0.3">
      <c r="A47" s="63"/>
      <c r="B47" s="80" t="s">
        <v>46</v>
      </c>
      <c r="C47" s="81"/>
      <c r="D47" s="81"/>
      <c r="E47" s="81"/>
      <c r="F47" s="82"/>
      <c r="G47" s="99"/>
      <c r="H47" s="100"/>
      <c r="I47" s="94"/>
      <c r="J47" s="95"/>
    </row>
    <row r="48" spans="1:10" ht="65.25" customHeight="1" thickBot="1" x14ac:dyDescent="0.3">
      <c r="A48" s="63"/>
      <c r="B48" s="80" t="s">
        <v>47</v>
      </c>
      <c r="C48" s="81"/>
      <c r="D48" s="81"/>
      <c r="E48" s="81"/>
      <c r="F48" s="82"/>
      <c r="G48" s="99"/>
      <c r="H48" s="100"/>
      <c r="I48" s="94"/>
      <c r="J48" s="95"/>
    </row>
    <row r="49" spans="1:13" ht="46.5" customHeight="1" thickBot="1" x14ac:dyDescent="0.3">
      <c r="A49" s="17">
        <v>3</v>
      </c>
      <c r="B49" s="80" t="s">
        <v>48</v>
      </c>
      <c r="C49" s="81"/>
      <c r="D49" s="81"/>
      <c r="E49" s="81"/>
      <c r="F49" s="82"/>
      <c r="G49" s="74">
        <f>G46</f>
        <v>0</v>
      </c>
      <c r="H49" s="142"/>
      <c r="I49" s="131">
        <f>I50/30.2*5.1</f>
        <v>0</v>
      </c>
      <c r="J49" s="132"/>
    </row>
    <row r="50" spans="1:13" ht="16.5" customHeight="1" thickBot="1" x14ac:dyDescent="0.3">
      <c r="A50" s="83" t="s">
        <v>49</v>
      </c>
      <c r="B50" s="84"/>
      <c r="C50" s="84"/>
      <c r="D50" s="84"/>
      <c r="E50" s="84"/>
      <c r="F50" s="85"/>
      <c r="G50" s="80" t="s">
        <v>20</v>
      </c>
      <c r="H50" s="82"/>
      <c r="I50" s="131"/>
      <c r="J50" s="132"/>
      <c r="L50" s="56"/>
      <c r="M50" s="57"/>
    </row>
    <row r="52" spans="1:13" ht="17.25" x14ac:dyDescent="0.25">
      <c r="A52" s="133" t="s">
        <v>50</v>
      </c>
      <c r="B52" s="133"/>
      <c r="C52" s="133"/>
      <c r="D52" s="133"/>
      <c r="E52" s="133"/>
      <c r="F52" s="133"/>
      <c r="G52" s="133"/>
      <c r="H52" s="133"/>
      <c r="I52" s="133"/>
      <c r="J52" s="133"/>
    </row>
    <row r="53" spans="1:13" ht="17.25" x14ac:dyDescent="0.25">
      <c r="A53" s="3" t="s">
        <v>51</v>
      </c>
    </row>
    <row r="54" spans="1:13" ht="18" thickBot="1" x14ac:dyDescent="0.3">
      <c r="A54" s="3" t="s">
        <v>22</v>
      </c>
    </row>
    <row r="55" spans="1:13" ht="63.75" customHeight="1" thickBot="1" x14ac:dyDescent="0.3">
      <c r="A55" s="8" t="s">
        <v>5</v>
      </c>
      <c r="B55" s="80" t="s">
        <v>52</v>
      </c>
      <c r="C55" s="81"/>
      <c r="D55" s="81"/>
      <c r="E55" s="82"/>
      <c r="F55" s="80" t="s">
        <v>53</v>
      </c>
      <c r="G55" s="82"/>
      <c r="H55" s="80" t="s">
        <v>54</v>
      </c>
      <c r="I55" s="82"/>
      <c r="J55" s="62" t="s">
        <v>55</v>
      </c>
    </row>
    <row r="56" spans="1:13" ht="16.5" thickBot="1" x14ac:dyDescent="0.3">
      <c r="A56" s="10">
        <v>1</v>
      </c>
      <c r="B56" s="80">
        <v>2</v>
      </c>
      <c r="C56" s="81"/>
      <c r="D56" s="81"/>
      <c r="E56" s="82"/>
      <c r="F56" s="80">
        <v>3</v>
      </c>
      <c r="G56" s="82"/>
      <c r="H56" s="80">
        <v>4</v>
      </c>
      <c r="I56" s="82"/>
      <c r="J56" s="65">
        <v>5</v>
      </c>
    </row>
    <row r="57" spans="1:13" ht="16.5" thickBot="1" x14ac:dyDescent="0.3">
      <c r="A57" s="17">
        <v>1</v>
      </c>
      <c r="B57" s="80" t="s">
        <v>56</v>
      </c>
      <c r="C57" s="81"/>
      <c r="D57" s="81"/>
      <c r="E57" s="82"/>
      <c r="F57" s="80">
        <f>J57/H57</f>
        <v>0</v>
      </c>
      <c r="G57" s="82"/>
      <c r="H57" s="80">
        <v>12</v>
      </c>
      <c r="I57" s="82"/>
      <c r="J57" s="12"/>
    </row>
    <row r="58" spans="1:13" ht="16.5" customHeight="1" thickBot="1" x14ac:dyDescent="0.3">
      <c r="A58" s="83" t="s">
        <v>19</v>
      </c>
      <c r="B58" s="84"/>
      <c r="C58" s="84"/>
      <c r="D58" s="84"/>
      <c r="E58" s="85"/>
      <c r="F58" s="80" t="s">
        <v>20</v>
      </c>
      <c r="G58" s="82"/>
      <c r="H58" s="80" t="s">
        <v>20</v>
      </c>
      <c r="I58" s="82"/>
      <c r="J58" s="12">
        <f>J57</f>
        <v>0</v>
      </c>
    </row>
    <row r="60" spans="1:13" ht="17.25" x14ac:dyDescent="0.25">
      <c r="A60" s="133" t="s">
        <v>57</v>
      </c>
      <c r="B60" s="133"/>
      <c r="C60" s="133"/>
      <c r="D60" s="133"/>
      <c r="E60" s="133"/>
      <c r="F60" s="133"/>
      <c r="G60" s="133"/>
      <c r="H60" s="133"/>
      <c r="I60" s="133"/>
      <c r="J60" s="133"/>
    </row>
    <row r="61" spans="1:13" ht="17.25" x14ac:dyDescent="0.25">
      <c r="A61" s="3" t="s">
        <v>58</v>
      </c>
    </row>
    <row r="62" spans="1:13" ht="17.25" x14ac:dyDescent="0.25">
      <c r="A62" s="3" t="s">
        <v>59</v>
      </c>
    </row>
    <row r="63" spans="1:13" ht="18" thickBot="1" x14ac:dyDescent="0.3">
      <c r="A63" s="3"/>
    </row>
    <row r="64" spans="1:13" ht="32.25" thickBot="1" x14ac:dyDescent="0.3">
      <c r="A64" s="8" t="s">
        <v>5</v>
      </c>
      <c r="B64" s="80" t="s">
        <v>24</v>
      </c>
      <c r="C64" s="81"/>
      <c r="D64" s="82"/>
      <c r="E64" s="80" t="s">
        <v>60</v>
      </c>
      <c r="F64" s="82"/>
      <c r="G64" s="80" t="s">
        <v>61</v>
      </c>
      <c r="H64" s="82"/>
      <c r="I64" s="80" t="s">
        <v>62</v>
      </c>
      <c r="J64" s="82"/>
    </row>
    <row r="65" spans="1:10" ht="16.5" thickBot="1" x14ac:dyDescent="0.3">
      <c r="A65" s="10">
        <v>1</v>
      </c>
      <c r="B65" s="80">
        <v>2</v>
      </c>
      <c r="C65" s="81"/>
      <c r="D65" s="82"/>
      <c r="E65" s="80">
        <v>3</v>
      </c>
      <c r="F65" s="82"/>
      <c r="G65" s="80">
        <v>4</v>
      </c>
      <c r="H65" s="82"/>
      <c r="I65" s="80">
        <v>5</v>
      </c>
      <c r="J65" s="82"/>
    </row>
    <row r="66" spans="1:10" ht="16.5" thickBot="1" x14ac:dyDescent="0.3">
      <c r="A66" s="17">
        <v>1</v>
      </c>
      <c r="B66" s="80" t="s">
        <v>63</v>
      </c>
      <c r="C66" s="81"/>
      <c r="D66" s="82"/>
      <c r="E66" s="80">
        <v>999818.18</v>
      </c>
      <c r="F66" s="82"/>
      <c r="G66" s="80">
        <v>2.2000000000000002</v>
      </c>
      <c r="H66" s="82"/>
      <c r="I66" s="80"/>
      <c r="J66" s="82"/>
    </row>
    <row r="67" spans="1:10" ht="16.5" thickBot="1" x14ac:dyDescent="0.3">
      <c r="A67" s="17">
        <v>2</v>
      </c>
      <c r="B67" s="80" t="s">
        <v>64</v>
      </c>
      <c r="C67" s="81"/>
      <c r="D67" s="82"/>
      <c r="E67" s="80">
        <f>I67/G67*100</f>
        <v>0</v>
      </c>
      <c r="F67" s="82"/>
      <c r="G67" s="80">
        <v>0.59</v>
      </c>
      <c r="H67" s="82"/>
      <c r="I67" s="80"/>
      <c r="J67" s="82"/>
    </row>
    <row r="68" spans="1:10" ht="16.5" thickBot="1" x14ac:dyDescent="0.3">
      <c r="A68" s="17">
        <v>3</v>
      </c>
      <c r="B68" s="80" t="s">
        <v>65</v>
      </c>
      <c r="C68" s="81"/>
      <c r="D68" s="82"/>
      <c r="E68" s="99"/>
      <c r="F68" s="100"/>
      <c r="G68" s="99"/>
      <c r="H68" s="100"/>
      <c r="I68" s="80"/>
      <c r="J68" s="82"/>
    </row>
    <row r="69" spans="1:10" ht="16.5" thickBot="1" x14ac:dyDescent="0.3">
      <c r="A69" s="17">
        <v>4</v>
      </c>
      <c r="B69" s="80" t="s">
        <v>66</v>
      </c>
      <c r="C69" s="81"/>
      <c r="D69" s="82"/>
      <c r="E69" s="99"/>
      <c r="F69" s="100"/>
      <c r="G69" s="135"/>
      <c r="H69" s="136"/>
      <c r="I69" s="120"/>
      <c r="J69" s="121"/>
    </row>
    <row r="70" spans="1:10" ht="16.5" customHeight="1" thickBot="1" x14ac:dyDescent="0.3">
      <c r="A70" s="83" t="s">
        <v>49</v>
      </c>
      <c r="B70" s="84"/>
      <c r="C70" s="84"/>
      <c r="D70" s="85"/>
      <c r="E70" s="80"/>
      <c r="F70" s="141"/>
      <c r="G70" s="137"/>
      <c r="H70" s="138"/>
      <c r="I70" s="139">
        <f>SUM(I66:J69)</f>
        <v>0</v>
      </c>
      <c r="J70" s="140"/>
    </row>
    <row r="72" spans="1:10" ht="17.25" x14ac:dyDescent="0.25">
      <c r="A72" s="133" t="s">
        <v>67</v>
      </c>
      <c r="B72" s="133"/>
      <c r="C72" s="133"/>
      <c r="D72" s="133"/>
      <c r="E72" s="133"/>
      <c r="F72" s="133"/>
      <c r="G72" s="133"/>
      <c r="H72" s="133"/>
      <c r="I72" s="133"/>
      <c r="J72" s="133"/>
    </row>
    <row r="73" spans="1:10" ht="17.25" x14ac:dyDescent="0.25">
      <c r="A73" s="3" t="s">
        <v>68</v>
      </c>
    </row>
    <row r="74" spans="1:10" ht="17.25" x14ac:dyDescent="0.25">
      <c r="A74" s="3" t="s">
        <v>69</v>
      </c>
    </row>
    <row r="75" spans="1:10" ht="18" thickBot="1" x14ac:dyDescent="0.3">
      <c r="A75" s="122" t="s">
        <v>70</v>
      </c>
      <c r="B75" s="122"/>
      <c r="C75" s="122"/>
      <c r="D75" s="122"/>
      <c r="E75" s="122"/>
      <c r="F75" s="122"/>
      <c r="G75" s="122"/>
      <c r="H75" s="122"/>
      <c r="I75" s="122"/>
      <c r="J75" s="122"/>
    </row>
    <row r="76" spans="1:10" ht="52.5" customHeight="1" thickBot="1" x14ac:dyDescent="0.3">
      <c r="A76" s="8" t="s">
        <v>5</v>
      </c>
      <c r="B76" s="80" t="s">
        <v>24</v>
      </c>
      <c r="C76" s="81"/>
      <c r="D76" s="82"/>
      <c r="E76" s="62" t="s">
        <v>71</v>
      </c>
      <c r="F76" s="80" t="s">
        <v>72</v>
      </c>
      <c r="G76" s="82"/>
      <c r="H76" s="80" t="s">
        <v>73</v>
      </c>
      <c r="I76" s="82"/>
      <c r="J76" s="62" t="s">
        <v>55</v>
      </c>
    </row>
    <row r="77" spans="1:10" ht="16.5" thickBot="1" x14ac:dyDescent="0.3">
      <c r="A77" s="10">
        <v>1</v>
      </c>
      <c r="B77" s="80">
        <v>2</v>
      </c>
      <c r="C77" s="81"/>
      <c r="D77" s="82"/>
      <c r="E77" s="65">
        <v>3</v>
      </c>
      <c r="F77" s="80">
        <v>4</v>
      </c>
      <c r="G77" s="82"/>
      <c r="H77" s="80">
        <v>5</v>
      </c>
      <c r="I77" s="82"/>
      <c r="J77" s="65">
        <v>6</v>
      </c>
    </row>
    <row r="78" spans="1:10" ht="16.5" thickBot="1" x14ac:dyDescent="0.3">
      <c r="A78" s="17">
        <v>1</v>
      </c>
      <c r="B78" s="80" t="s">
        <v>74</v>
      </c>
      <c r="C78" s="81"/>
      <c r="D78" s="82"/>
      <c r="E78" s="12">
        <v>2</v>
      </c>
      <c r="F78" s="80">
        <v>12</v>
      </c>
      <c r="G78" s="82"/>
      <c r="H78" s="131">
        <f>J78/F78</f>
        <v>0</v>
      </c>
      <c r="I78" s="132"/>
      <c r="J78" s="40"/>
    </row>
    <row r="79" spans="1:10" ht="16.5" thickBot="1" x14ac:dyDescent="0.3">
      <c r="A79" s="17">
        <v>2</v>
      </c>
      <c r="B79" s="80" t="s">
        <v>75</v>
      </c>
      <c r="C79" s="81"/>
      <c r="D79" s="82"/>
      <c r="E79" s="12">
        <v>2</v>
      </c>
      <c r="F79" s="80">
        <v>12</v>
      </c>
      <c r="G79" s="82"/>
      <c r="H79" s="131">
        <f>J79/F79</f>
        <v>0</v>
      </c>
      <c r="I79" s="132"/>
      <c r="J79" s="40"/>
    </row>
    <row r="80" spans="1:10" ht="16.5" thickBot="1" x14ac:dyDescent="0.3">
      <c r="A80" s="17">
        <v>3</v>
      </c>
      <c r="B80" s="80" t="s">
        <v>76</v>
      </c>
      <c r="C80" s="81"/>
      <c r="D80" s="82"/>
      <c r="E80" s="12">
        <v>2</v>
      </c>
      <c r="F80" s="80">
        <v>12</v>
      </c>
      <c r="G80" s="82"/>
      <c r="H80" s="131">
        <f>J80/F80</f>
        <v>0</v>
      </c>
      <c r="I80" s="132"/>
      <c r="J80" s="40"/>
    </row>
    <row r="81" spans="1:13" ht="16.5" thickBot="1" x14ac:dyDescent="0.3">
      <c r="A81" s="30"/>
      <c r="B81" s="84" t="s">
        <v>49</v>
      </c>
      <c r="C81" s="84"/>
      <c r="D81" s="85"/>
      <c r="E81" s="12" t="s">
        <v>20</v>
      </c>
      <c r="F81" s="80" t="s">
        <v>20</v>
      </c>
      <c r="G81" s="82"/>
      <c r="H81" s="80" t="s">
        <v>20</v>
      </c>
      <c r="I81" s="82"/>
      <c r="J81" s="67">
        <f>SUM(J78:J80)</f>
        <v>0</v>
      </c>
    </row>
    <row r="82" spans="1:13" ht="15.75" x14ac:dyDescent="0.25">
      <c r="A82" s="31"/>
      <c r="B82" s="73"/>
      <c r="C82" s="73"/>
      <c r="D82" s="73"/>
      <c r="E82" s="22"/>
      <c r="F82" s="64"/>
      <c r="G82" s="64"/>
      <c r="H82" s="64"/>
      <c r="I82" s="64"/>
      <c r="J82" s="24"/>
    </row>
    <row r="83" spans="1:13" ht="18" thickBot="1" x14ac:dyDescent="0.3">
      <c r="A83" s="133" t="s">
        <v>77</v>
      </c>
      <c r="B83" s="133"/>
      <c r="C83" s="133"/>
      <c r="D83" s="133"/>
      <c r="E83" s="133"/>
      <c r="F83" s="133"/>
      <c r="G83" s="133"/>
      <c r="H83" s="133"/>
      <c r="I83" s="133"/>
      <c r="J83" s="133"/>
    </row>
    <row r="84" spans="1:13" ht="32.25" thickBot="1" x14ac:dyDescent="0.3">
      <c r="A84" s="28" t="s">
        <v>5</v>
      </c>
      <c r="B84" s="92" t="s">
        <v>24</v>
      </c>
      <c r="C84" s="130"/>
      <c r="D84" s="98"/>
      <c r="E84" s="92" t="s">
        <v>78</v>
      </c>
      <c r="F84" s="98"/>
      <c r="G84" s="92" t="s">
        <v>79</v>
      </c>
      <c r="H84" s="98"/>
      <c r="I84" s="92" t="s">
        <v>80</v>
      </c>
      <c r="J84" s="93"/>
    </row>
    <row r="85" spans="1:13" ht="16.5" thickBot="1" x14ac:dyDescent="0.3">
      <c r="A85" s="10">
        <v>1</v>
      </c>
      <c r="B85" s="101">
        <v>2</v>
      </c>
      <c r="C85" s="134"/>
      <c r="D85" s="102"/>
      <c r="E85" s="101">
        <v>3</v>
      </c>
      <c r="F85" s="102"/>
      <c r="G85" s="101">
        <v>4</v>
      </c>
      <c r="H85" s="102"/>
      <c r="I85" s="101">
        <v>5</v>
      </c>
      <c r="J85" s="102"/>
    </row>
    <row r="86" spans="1:13" ht="16.5" thickBot="1" x14ac:dyDescent="0.3">
      <c r="A86" s="17">
        <v>1</v>
      </c>
      <c r="B86" s="83"/>
      <c r="C86" s="84"/>
      <c r="D86" s="85"/>
      <c r="E86" s="99"/>
      <c r="F86" s="100"/>
      <c r="G86" s="99"/>
      <c r="H86" s="100"/>
      <c r="I86" s="94"/>
      <c r="J86" s="95"/>
    </row>
    <row r="87" spans="1:13" ht="16.5" customHeight="1" thickBot="1" x14ac:dyDescent="0.3">
      <c r="A87" s="83" t="s">
        <v>49</v>
      </c>
      <c r="B87" s="84"/>
      <c r="C87" s="84"/>
      <c r="D87" s="85"/>
      <c r="E87" s="99"/>
      <c r="F87" s="100"/>
      <c r="G87" s="99"/>
      <c r="H87" s="100"/>
      <c r="I87" s="94">
        <f>I86</f>
        <v>0</v>
      </c>
      <c r="J87" s="95"/>
    </row>
    <row r="88" spans="1:13" ht="18" thickBot="1" x14ac:dyDescent="0.3">
      <c r="A88" s="68" t="s">
        <v>81</v>
      </c>
    </row>
    <row r="89" spans="1:13" ht="79.5" customHeight="1" thickBot="1" x14ac:dyDescent="0.3">
      <c r="A89" s="8" t="s">
        <v>5</v>
      </c>
      <c r="B89" s="80" t="s">
        <v>52</v>
      </c>
      <c r="C89" s="82"/>
      <c r="D89" s="80" t="s">
        <v>82</v>
      </c>
      <c r="E89" s="82"/>
      <c r="F89" s="80" t="s">
        <v>83</v>
      </c>
      <c r="G89" s="82"/>
      <c r="H89" s="62" t="s">
        <v>84</v>
      </c>
      <c r="I89" s="80" t="s">
        <v>85</v>
      </c>
      <c r="J89" s="82"/>
    </row>
    <row r="90" spans="1:13" ht="16.5" thickBot="1" x14ac:dyDescent="0.3">
      <c r="A90" s="10">
        <v>1</v>
      </c>
      <c r="B90" s="80">
        <v>2</v>
      </c>
      <c r="C90" s="82"/>
      <c r="D90" s="80">
        <v>3</v>
      </c>
      <c r="E90" s="82"/>
      <c r="F90" s="80">
        <v>4</v>
      </c>
      <c r="G90" s="82"/>
      <c r="H90" s="65">
        <v>5</v>
      </c>
      <c r="I90" s="80">
        <v>6</v>
      </c>
      <c r="J90" s="82"/>
    </row>
    <row r="91" spans="1:13" ht="16.5" thickBot="1" x14ac:dyDescent="0.3">
      <c r="A91" s="17">
        <v>1</v>
      </c>
      <c r="B91" s="83" t="s">
        <v>103</v>
      </c>
      <c r="C91" s="85"/>
      <c r="D91" s="94">
        <f>I91/F91</f>
        <v>0</v>
      </c>
      <c r="E91" s="95"/>
      <c r="F91" s="94">
        <v>7</v>
      </c>
      <c r="G91" s="95"/>
      <c r="H91" s="42"/>
      <c r="I91" s="94"/>
      <c r="J91" s="95"/>
    </row>
    <row r="92" spans="1:13" ht="16.5" thickBot="1" x14ac:dyDescent="0.3">
      <c r="A92" s="17">
        <v>2</v>
      </c>
      <c r="B92" s="83" t="s">
        <v>104</v>
      </c>
      <c r="C92" s="85"/>
      <c r="D92" s="94">
        <f>I92/F92</f>
        <v>33.305025028683993</v>
      </c>
      <c r="E92" s="95"/>
      <c r="F92" s="94">
        <v>1969.74</v>
      </c>
      <c r="G92" s="95"/>
      <c r="H92" s="42"/>
      <c r="I92" s="94">
        <v>65602.240000000005</v>
      </c>
      <c r="J92" s="95"/>
      <c r="L92" s="58"/>
      <c r="M92" s="59"/>
    </row>
    <row r="93" spans="1:13" ht="16.5" thickBot="1" x14ac:dyDescent="0.3">
      <c r="A93" s="17">
        <v>3</v>
      </c>
      <c r="B93" s="83" t="s">
        <v>109</v>
      </c>
      <c r="C93" s="85"/>
      <c r="D93" s="114"/>
      <c r="E93" s="115"/>
      <c r="F93" s="114"/>
      <c r="G93" s="115"/>
      <c r="H93" s="42"/>
      <c r="I93" s="114"/>
      <c r="J93" s="115"/>
    </row>
    <row r="94" spans="1:13" ht="16.5" thickBot="1" x14ac:dyDescent="0.3">
      <c r="A94" s="17">
        <v>4</v>
      </c>
      <c r="B94" s="83" t="s">
        <v>105</v>
      </c>
      <c r="C94" s="85"/>
      <c r="D94" s="114"/>
      <c r="E94" s="115"/>
      <c r="F94" s="114"/>
      <c r="G94" s="115"/>
      <c r="H94" s="42"/>
      <c r="I94" s="94"/>
      <c r="J94" s="95"/>
      <c r="L94" s="178"/>
      <c r="M94" s="179"/>
    </row>
    <row r="95" spans="1:13" ht="16.5" thickBot="1" x14ac:dyDescent="0.3">
      <c r="A95" s="83" t="s">
        <v>49</v>
      </c>
      <c r="B95" s="84"/>
      <c r="C95" s="85"/>
      <c r="D95" s="94" t="s">
        <v>20</v>
      </c>
      <c r="E95" s="95"/>
      <c r="F95" s="94" t="s">
        <v>20</v>
      </c>
      <c r="G95" s="95"/>
      <c r="H95" s="43" t="s">
        <v>20</v>
      </c>
      <c r="I95" s="94">
        <f>SUM(I91:J94)</f>
        <v>65602.240000000005</v>
      </c>
      <c r="J95" s="95"/>
    </row>
    <row r="96" spans="1:13" ht="43.5" customHeight="1" thickBot="1" x14ac:dyDescent="0.3">
      <c r="A96" s="116" t="s">
        <v>86</v>
      </c>
      <c r="B96" s="116"/>
      <c r="C96" s="116"/>
      <c r="D96" s="116"/>
      <c r="E96" s="116"/>
      <c r="F96" s="116"/>
      <c r="G96" s="116"/>
      <c r="H96" s="116"/>
      <c r="I96" s="116"/>
      <c r="J96" s="116"/>
    </row>
    <row r="97" spans="1:11" ht="52.5" customHeight="1" thickBot="1" x14ac:dyDescent="0.3">
      <c r="A97" s="8" t="s">
        <v>5</v>
      </c>
      <c r="B97" s="80" t="s">
        <v>52</v>
      </c>
      <c r="C97" s="81"/>
      <c r="D97" s="81"/>
      <c r="E97" s="82"/>
      <c r="F97" s="80" t="s">
        <v>87</v>
      </c>
      <c r="G97" s="82"/>
      <c r="H97" s="15" t="s">
        <v>88</v>
      </c>
      <c r="I97" s="80" t="s">
        <v>89</v>
      </c>
      <c r="J97" s="82"/>
    </row>
    <row r="98" spans="1:11" ht="16.5" thickBot="1" x14ac:dyDescent="0.3">
      <c r="A98" s="10">
        <v>1</v>
      </c>
      <c r="B98" s="80">
        <v>2</v>
      </c>
      <c r="C98" s="81"/>
      <c r="D98" s="81"/>
      <c r="E98" s="82"/>
      <c r="F98" s="80">
        <v>3</v>
      </c>
      <c r="G98" s="82"/>
      <c r="H98" s="65">
        <v>4</v>
      </c>
      <c r="I98" s="80">
        <v>5</v>
      </c>
      <c r="J98" s="82"/>
    </row>
    <row r="99" spans="1:11" ht="16.5" customHeight="1" thickBot="1" x14ac:dyDescent="0.3">
      <c r="A99" s="10">
        <v>1</v>
      </c>
      <c r="B99" s="83" t="s">
        <v>90</v>
      </c>
      <c r="C99" s="96"/>
      <c r="D99" s="96"/>
      <c r="E99" s="97"/>
      <c r="F99" s="80" t="s">
        <v>91</v>
      </c>
      <c r="G99" s="82"/>
      <c r="H99" s="61">
        <v>12</v>
      </c>
      <c r="I99" s="80"/>
      <c r="J99" s="82"/>
    </row>
    <row r="100" spans="1:11" ht="16.5" customHeight="1" thickBot="1" x14ac:dyDescent="0.3">
      <c r="A100" s="10">
        <v>2</v>
      </c>
      <c r="B100" s="83" t="s">
        <v>92</v>
      </c>
      <c r="C100" s="96"/>
      <c r="D100" s="96"/>
      <c r="E100" s="97"/>
      <c r="F100" s="80" t="s">
        <v>91</v>
      </c>
      <c r="G100" s="82"/>
      <c r="H100" s="65">
        <v>12</v>
      </c>
      <c r="I100" s="80"/>
      <c r="J100" s="82"/>
    </row>
    <row r="101" spans="1:11" ht="16.5" customHeight="1" thickBot="1" x14ac:dyDescent="0.3">
      <c r="A101" s="10">
        <v>3</v>
      </c>
      <c r="B101" s="83" t="s">
        <v>93</v>
      </c>
      <c r="C101" s="96"/>
      <c r="D101" s="96"/>
      <c r="E101" s="97"/>
      <c r="F101" s="80" t="s">
        <v>91</v>
      </c>
      <c r="G101" s="82"/>
      <c r="H101" s="65">
        <v>12</v>
      </c>
      <c r="I101" s="80"/>
      <c r="J101" s="82"/>
    </row>
    <row r="102" spans="1:11" ht="16.5" customHeight="1" thickBot="1" x14ac:dyDescent="0.3">
      <c r="A102" s="25">
        <v>4</v>
      </c>
      <c r="B102" s="83" t="s">
        <v>94</v>
      </c>
      <c r="C102" s="96"/>
      <c r="D102" s="96"/>
      <c r="E102" s="97"/>
      <c r="F102" s="120" t="s">
        <v>91</v>
      </c>
      <c r="G102" s="121"/>
      <c r="H102" s="19">
        <v>12</v>
      </c>
      <c r="I102" s="120"/>
      <c r="J102" s="121"/>
    </row>
    <row r="103" spans="1:11" ht="16.5" customHeight="1" thickBot="1" x14ac:dyDescent="0.3">
      <c r="A103" s="28">
        <v>5</v>
      </c>
      <c r="B103" s="117" t="s">
        <v>107</v>
      </c>
      <c r="C103" s="118"/>
      <c r="D103" s="118"/>
      <c r="E103" s="119"/>
      <c r="F103" s="120" t="s">
        <v>91</v>
      </c>
      <c r="G103" s="121"/>
      <c r="H103" s="72">
        <v>12</v>
      </c>
      <c r="I103" s="92"/>
      <c r="J103" s="93"/>
    </row>
    <row r="104" spans="1:11" ht="16.5" customHeight="1" thickBot="1" x14ac:dyDescent="0.3">
      <c r="A104" s="45">
        <v>7</v>
      </c>
      <c r="B104" s="89" t="s">
        <v>114</v>
      </c>
      <c r="C104" s="90"/>
      <c r="D104" s="90"/>
      <c r="E104" s="91"/>
      <c r="F104" s="80" t="s">
        <v>115</v>
      </c>
      <c r="G104" s="82"/>
      <c r="H104" s="72">
        <v>12</v>
      </c>
      <c r="I104" s="92"/>
      <c r="J104" s="93"/>
    </row>
    <row r="105" spans="1:11" ht="16.5" customHeight="1" thickBot="1" x14ac:dyDescent="0.3">
      <c r="A105" s="129" t="s">
        <v>49</v>
      </c>
      <c r="B105" s="130"/>
      <c r="C105" s="130"/>
      <c r="D105" s="130"/>
      <c r="E105" s="98"/>
      <c r="F105" s="92" t="s">
        <v>20</v>
      </c>
      <c r="G105" s="98"/>
      <c r="H105" s="72" t="s">
        <v>20</v>
      </c>
      <c r="I105" s="92">
        <f>SUM(I99:J104)</f>
        <v>0</v>
      </c>
      <c r="J105" s="93"/>
    </row>
    <row r="106" spans="1:11" ht="16.5" customHeight="1" x14ac:dyDescent="0.25">
      <c r="A106" s="24"/>
      <c r="B106" s="24"/>
      <c r="C106" s="24"/>
      <c r="D106" s="24"/>
      <c r="E106" s="24"/>
      <c r="F106" s="24"/>
      <c r="G106" s="24"/>
      <c r="H106" s="24"/>
      <c r="I106" s="24"/>
      <c r="J106" s="24"/>
    </row>
    <row r="107" spans="1:11" ht="18" thickBot="1" x14ac:dyDescent="0.3">
      <c r="A107" s="122" t="s">
        <v>95</v>
      </c>
      <c r="B107" s="122"/>
      <c r="C107" s="122"/>
      <c r="D107" s="122"/>
      <c r="E107" s="122"/>
      <c r="F107" s="122"/>
      <c r="G107" s="122"/>
      <c r="H107" s="122"/>
      <c r="I107" s="122"/>
      <c r="J107" s="122"/>
    </row>
    <row r="108" spans="1:11" ht="32.25" thickBot="1" x14ac:dyDescent="0.3">
      <c r="A108" s="8" t="s">
        <v>5</v>
      </c>
      <c r="B108" s="80" t="s">
        <v>52</v>
      </c>
      <c r="C108" s="81"/>
      <c r="D108" s="81"/>
      <c r="E108" s="82"/>
      <c r="F108" s="80" t="s">
        <v>96</v>
      </c>
      <c r="G108" s="82"/>
      <c r="H108" s="80" t="s">
        <v>97</v>
      </c>
      <c r="I108" s="82"/>
    </row>
    <row r="109" spans="1:11" ht="16.5" thickBot="1" x14ac:dyDescent="0.3">
      <c r="A109" s="10">
        <v>1</v>
      </c>
      <c r="B109" s="80">
        <v>2</v>
      </c>
      <c r="C109" s="81"/>
      <c r="D109" s="81"/>
      <c r="E109" s="82"/>
      <c r="F109" s="80">
        <v>3</v>
      </c>
      <c r="G109" s="82"/>
      <c r="H109" s="80">
        <v>4</v>
      </c>
      <c r="I109" s="82"/>
    </row>
    <row r="110" spans="1:11" ht="16.5" thickBot="1" x14ac:dyDescent="0.3">
      <c r="A110" s="17">
        <v>1</v>
      </c>
      <c r="B110" s="83" t="s">
        <v>124</v>
      </c>
      <c r="C110" s="84"/>
      <c r="D110" s="84"/>
      <c r="E110" s="85"/>
      <c r="F110" s="80" t="s">
        <v>99</v>
      </c>
      <c r="G110" s="82"/>
      <c r="H110" s="80">
        <v>0</v>
      </c>
      <c r="I110" s="82"/>
    </row>
    <row r="111" spans="1:11" ht="16.5" thickBot="1" x14ac:dyDescent="0.3">
      <c r="A111" s="17">
        <v>2</v>
      </c>
      <c r="B111" s="86" t="s">
        <v>108</v>
      </c>
      <c r="C111" s="87"/>
      <c r="D111" s="87"/>
      <c r="E111" s="88"/>
      <c r="F111" s="80" t="s">
        <v>99</v>
      </c>
      <c r="G111" s="82"/>
      <c r="H111" s="80"/>
      <c r="I111" s="82"/>
    </row>
    <row r="112" spans="1:11" ht="16.5" thickBot="1" x14ac:dyDescent="0.3">
      <c r="A112" s="44">
        <v>3</v>
      </c>
      <c r="B112" s="89" t="s">
        <v>133</v>
      </c>
      <c r="C112" s="90"/>
      <c r="D112" s="90"/>
      <c r="E112" s="128"/>
      <c r="F112" s="173" t="s">
        <v>99</v>
      </c>
      <c r="G112" s="82"/>
      <c r="H112" s="80">
        <v>40076.58</v>
      </c>
      <c r="I112" s="82"/>
      <c r="J112" s="58"/>
      <c r="K112" s="59"/>
    </row>
    <row r="113" spans="1:13" ht="16.5" customHeight="1" thickBot="1" x14ac:dyDescent="0.3">
      <c r="A113" s="83" t="s">
        <v>49</v>
      </c>
      <c r="B113" s="104"/>
      <c r="C113" s="104"/>
      <c r="D113" s="104"/>
      <c r="E113" s="105"/>
      <c r="F113" s="80" t="s">
        <v>99</v>
      </c>
      <c r="G113" s="82"/>
      <c r="H113" s="80">
        <f>SUM(H110:I112)</f>
        <v>40076.58</v>
      </c>
      <c r="I113" s="82"/>
    </row>
    <row r="114" spans="1:13" ht="16.5" customHeight="1" x14ac:dyDescent="0.25">
      <c r="A114" s="27"/>
      <c r="B114" s="27"/>
      <c r="C114" s="27"/>
      <c r="D114" s="27"/>
      <c r="E114" s="27"/>
      <c r="F114" s="24"/>
      <c r="G114" s="24"/>
      <c r="H114" s="24"/>
      <c r="I114" s="24"/>
    </row>
    <row r="115" spans="1:13" ht="35.25" customHeight="1" thickBot="1" x14ac:dyDescent="0.3">
      <c r="A115" s="174" t="s">
        <v>100</v>
      </c>
      <c r="B115" s="174"/>
      <c r="C115" s="174"/>
      <c r="D115" s="174"/>
      <c r="E115" s="174"/>
      <c r="F115" s="174"/>
      <c r="G115" s="174"/>
      <c r="H115" s="174"/>
      <c r="I115" s="174"/>
      <c r="J115" s="174"/>
    </row>
    <row r="116" spans="1:13" ht="32.25" thickBot="1" x14ac:dyDescent="0.3">
      <c r="A116" s="8" t="s">
        <v>5</v>
      </c>
      <c r="B116" s="80" t="s">
        <v>24</v>
      </c>
      <c r="C116" s="81"/>
      <c r="D116" s="81"/>
      <c r="E116" s="82"/>
      <c r="F116" s="62" t="s">
        <v>101</v>
      </c>
      <c r="G116" s="80" t="s">
        <v>102</v>
      </c>
      <c r="H116" s="82"/>
      <c r="I116" s="80" t="s">
        <v>55</v>
      </c>
      <c r="J116" s="82"/>
    </row>
    <row r="117" spans="1:13" ht="16.5" thickBot="1" x14ac:dyDescent="0.3">
      <c r="A117" s="10"/>
      <c r="B117" s="80">
        <v>1</v>
      </c>
      <c r="C117" s="81"/>
      <c r="D117" s="81"/>
      <c r="E117" s="82"/>
      <c r="F117" s="65">
        <v>2</v>
      </c>
      <c r="G117" s="80">
        <v>3</v>
      </c>
      <c r="H117" s="82"/>
      <c r="I117" s="80">
        <v>4</v>
      </c>
      <c r="J117" s="82"/>
    </row>
    <row r="118" spans="1:13" ht="16.5" thickBot="1" x14ac:dyDescent="0.3">
      <c r="A118" s="17">
        <v>1</v>
      </c>
      <c r="B118" s="86" t="s">
        <v>138</v>
      </c>
      <c r="C118" s="87"/>
      <c r="D118" s="87"/>
      <c r="E118" s="88"/>
      <c r="F118" s="18"/>
      <c r="G118" s="99"/>
      <c r="H118" s="100"/>
      <c r="I118" s="80">
        <v>16042.25</v>
      </c>
      <c r="J118" s="82"/>
      <c r="L118" s="175"/>
      <c r="M118" s="176"/>
    </row>
    <row r="119" spans="1:13" ht="16.5" customHeight="1" thickBot="1" x14ac:dyDescent="0.3">
      <c r="A119" s="17">
        <v>2</v>
      </c>
      <c r="B119" s="83" t="s">
        <v>125</v>
      </c>
      <c r="C119" s="84"/>
      <c r="D119" s="84"/>
      <c r="E119" s="85"/>
      <c r="F119" s="18"/>
      <c r="G119" s="99"/>
      <c r="H119" s="100"/>
      <c r="I119" s="80">
        <v>0</v>
      </c>
      <c r="J119" s="82"/>
      <c r="L119" s="58"/>
      <c r="M119" s="59"/>
    </row>
    <row r="120" spans="1:13" ht="16.5" thickBot="1" x14ac:dyDescent="0.3">
      <c r="A120" s="44"/>
      <c r="B120" s="89"/>
      <c r="C120" s="90"/>
      <c r="D120" s="90"/>
      <c r="E120" s="128"/>
      <c r="F120" s="18"/>
      <c r="G120" s="99"/>
      <c r="H120" s="100"/>
      <c r="I120" s="80"/>
      <c r="J120" s="82"/>
    </row>
    <row r="121" spans="1:13" ht="16.5" customHeight="1" thickBot="1" x14ac:dyDescent="0.3">
      <c r="A121" s="83" t="s">
        <v>49</v>
      </c>
      <c r="B121" s="104"/>
      <c r="C121" s="104"/>
      <c r="D121" s="104"/>
      <c r="E121" s="105"/>
      <c r="F121" s="18"/>
      <c r="G121" s="80" t="s">
        <v>20</v>
      </c>
      <c r="H121" s="82"/>
      <c r="I121" s="80">
        <f>SUM(I118:J120)</f>
        <v>16042.25</v>
      </c>
      <c r="J121" s="82"/>
    </row>
    <row r="123" spans="1:13" x14ac:dyDescent="0.25">
      <c r="B123" s="29" t="s">
        <v>117</v>
      </c>
    </row>
    <row r="125" spans="1:13" x14ac:dyDescent="0.25">
      <c r="J125" s="46">
        <f>J123+I121+H113+I105+I95+I87+J81+I70+J58+I50+I29+I19</f>
        <v>121721.07</v>
      </c>
    </row>
    <row r="126" spans="1:13" x14ac:dyDescent="0.25">
      <c r="J126" s="58">
        <v>121721.07</v>
      </c>
      <c r="K126" s="59"/>
    </row>
    <row r="127" spans="1:13" x14ac:dyDescent="0.25">
      <c r="J127" s="47">
        <f>J126-J125</f>
        <v>0</v>
      </c>
    </row>
  </sheetData>
  <mergeCells count="266">
    <mergeCell ref="B120:E120"/>
    <mergeCell ref="G120:H120"/>
    <mergeCell ref="I120:J120"/>
    <mergeCell ref="A121:E121"/>
    <mergeCell ref="G121:H121"/>
    <mergeCell ref="I121:J121"/>
    <mergeCell ref="B118:E118"/>
    <mergeCell ref="G118:H118"/>
    <mergeCell ref="I118:J118"/>
    <mergeCell ref="B119:E119"/>
    <mergeCell ref="G119:H119"/>
    <mergeCell ref="I119:J119"/>
    <mergeCell ref="A115:J115"/>
    <mergeCell ref="B116:E116"/>
    <mergeCell ref="G116:H116"/>
    <mergeCell ref="I116:J116"/>
    <mergeCell ref="B117:E117"/>
    <mergeCell ref="G117:H117"/>
    <mergeCell ref="I117:J117"/>
    <mergeCell ref="B112:E112"/>
    <mergeCell ref="F112:G112"/>
    <mergeCell ref="H112:I112"/>
    <mergeCell ref="A113:E113"/>
    <mergeCell ref="F113:G113"/>
    <mergeCell ref="H113:I113"/>
    <mergeCell ref="B110:E110"/>
    <mergeCell ref="F110:G110"/>
    <mergeCell ref="H110:I110"/>
    <mergeCell ref="B111:E111"/>
    <mergeCell ref="F111:G111"/>
    <mergeCell ref="H111:I111"/>
    <mergeCell ref="A107:J107"/>
    <mergeCell ref="B108:E108"/>
    <mergeCell ref="F108:G108"/>
    <mergeCell ref="H108:I108"/>
    <mergeCell ref="B109:E109"/>
    <mergeCell ref="F109:G109"/>
    <mergeCell ref="H109:I109"/>
    <mergeCell ref="B104:E104"/>
    <mergeCell ref="F104:G104"/>
    <mergeCell ref="I104:J104"/>
    <mergeCell ref="A105:E105"/>
    <mergeCell ref="F105:G105"/>
    <mergeCell ref="I105:J105"/>
    <mergeCell ref="B102:E102"/>
    <mergeCell ref="F102:G102"/>
    <mergeCell ref="I102:J102"/>
    <mergeCell ref="B103:E103"/>
    <mergeCell ref="F103:G103"/>
    <mergeCell ref="I103:J103"/>
    <mergeCell ref="B100:E100"/>
    <mergeCell ref="F100:G100"/>
    <mergeCell ref="I100:J100"/>
    <mergeCell ref="B101:E101"/>
    <mergeCell ref="F101:G101"/>
    <mergeCell ref="I101:J101"/>
    <mergeCell ref="B98:E98"/>
    <mergeCell ref="F98:G98"/>
    <mergeCell ref="I98:J98"/>
    <mergeCell ref="B99:E99"/>
    <mergeCell ref="F99:G99"/>
    <mergeCell ref="I99:J99"/>
    <mergeCell ref="A95:C95"/>
    <mergeCell ref="D95:E95"/>
    <mergeCell ref="F95:G95"/>
    <mergeCell ref="I95:J95"/>
    <mergeCell ref="A96:J96"/>
    <mergeCell ref="B97:E97"/>
    <mergeCell ref="F97:G97"/>
    <mergeCell ref="I97:J97"/>
    <mergeCell ref="B93:C93"/>
    <mergeCell ref="D93:E93"/>
    <mergeCell ref="F93:G93"/>
    <mergeCell ref="I93:J93"/>
    <mergeCell ref="B94:C94"/>
    <mergeCell ref="D94:E94"/>
    <mergeCell ref="F94:G94"/>
    <mergeCell ref="I94:J94"/>
    <mergeCell ref="B91:C91"/>
    <mergeCell ref="D91:E91"/>
    <mergeCell ref="F91:G91"/>
    <mergeCell ref="I91:J91"/>
    <mergeCell ref="B92:C92"/>
    <mergeCell ref="D92:E92"/>
    <mergeCell ref="F92:G92"/>
    <mergeCell ref="I92:J92"/>
    <mergeCell ref="B89:C89"/>
    <mergeCell ref="D89:E89"/>
    <mergeCell ref="F89:G89"/>
    <mergeCell ref="I89:J89"/>
    <mergeCell ref="B90:C90"/>
    <mergeCell ref="D90:E90"/>
    <mergeCell ref="F90:G90"/>
    <mergeCell ref="I90:J90"/>
    <mergeCell ref="B86:D86"/>
    <mergeCell ref="E86:F86"/>
    <mergeCell ref="G86:H86"/>
    <mergeCell ref="I86:J86"/>
    <mergeCell ref="A87:D87"/>
    <mergeCell ref="E87:F87"/>
    <mergeCell ref="G87:H87"/>
    <mergeCell ref="I87:J87"/>
    <mergeCell ref="A83:J83"/>
    <mergeCell ref="B84:D84"/>
    <mergeCell ref="E84:F84"/>
    <mergeCell ref="G84:H84"/>
    <mergeCell ref="I84:J84"/>
    <mergeCell ref="B85:D85"/>
    <mergeCell ref="E85:F85"/>
    <mergeCell ref="G85:H85"/>
    <mergeCell ref="I85:J85"/>
    <mergeCell ref="B80:D80"/>
    <mergeCell ref="F80:G80"/>
    <mergeCell ref="H80:I80"/>
    <mergeCell ref="B81:D81"/>
    <mergeCell ref="F81:G81"/>
    <mergeCell ref="H81:I81"/>
    <mergeCell ref="B78:D78"/>
    <mergeCell ref="F78:G78"/>
    <mergeCell ref="H78:I78"/>
    <mergeCell ref="B79:D79"/>
    <mergeCell ref="F79:G79"/>
    <mergeCell ref="H79:I79"/>
    <mergeCell ref="B76:D76"/>
    <mergeCell ref="F76:G76"/>
    <mergeCell ref="H76:I76"/>
    <mergeCell ref="B77:D77"/>
    <mergeCell ref="F77:G77"/>
    <mergeCell ref="H77:I77"/>
    <mergeCell ref="A70:D70"/>
    <mergeCell ref="E70:F70"/>
    <mergeCell ref="G70:H70"/>
    <mergeCell ref="I70:J70"/>
    <mergeCell ref="A72:J72"/>
    <mergeCell ref="A75:J75"/>
    <mergeCell ref="B68:D68"/>
    <mergeCell ref="E68:F68"/>
    <mergeCell ref="G68:H68"/>
    <mergeCell ref="I68:J68"/>
    <mergeCell ref="B69:D69"/>
    <mergeCell ref="E69:F69"/>
    <mergeCell ref="G69:H69"/>
    <mergeCell ref="I69:J69"/>
    <mergeCell ref="B66:D66"/>
    <mergeCell ref="E66:F66"/>
    <mergeCell ref="G66:H66"/>
    <mergeCell ref="I66:J66"/>
    <mergeCell ref="B67:D67"/>
    <mergeCell ref="E67:F67"/>
    <mergeCell ref="G67:H67"/>
    <mergeCell ref="I67:J67"/>
    <mergeCell ref="A60:J60"/>
    <mergeCell ref="B64:D64"/>
    <mergeCell ref="E64:F64"/>
    <mergeCell ref="G64:H64"/>
    <mergeCell ref="I64:J64"/>
    <mergeCell ref="B65:D65"/>
    <mergeCell ref="E65:F65"/>
    <mergeCell ref="G65:H65"/>
    <mergeCell ref="I65:J65"/>
    <mergeCell ref="B57:E57"/>
    <mergeCell ref="F57:G57"/>
    <mergeCell ref="H57:I57"/>
    <mergeCell ref="A58:E58"/>
    <mergeCell ref="F58:G58"/>
    <mergeCell ref="H58:I58"/>
    <mergeCell ref="A52:J52"/>
    <mergeCell ref="B55:E55"/>
    <mergeCell ref="F55:G55"/>
    <mergeCell ref="H55:I55"/>
    <mergeCell ref="B56:E56"/>
    <mergeCell ref="F56:G56"/>
    <mergeCell ref="H56:I56"/>
    <mergeCell ref="B49:F49"/>
    <mergeCell ref="G49:H49"/>
    <mergeCell ref="I49:J49"/>
    <mergeCell ref="A50:F50"/>
    <mergeCell ref="G50:H50"/>
    <mergeCell ref="I50:J50"/>
    <mergeCell ref="B47:F47"/>
    <mergeCell ref="G47:H47"/>
    <mergeCell ref="I47:J47"/>
    <mergeCell ref="B48:F48"/>
    <mergeCell ref="G48:H48"/>
    <mergeCell ref="I48:J48"/>
    <mergeCell ref="B45:F45"/>
    <mergeCell ref="G45:H45"/>
    <mergeCell ref="I45:J45"/>
    <mergeCell ref="B46:F46"/>
    <mergeCell ref="G46:H46"/>
    <mergeCell ref="I46:J46"/>
    <mergeCell ref="B42:F42"/>
    <mergeCell ref="G42:H42"/>
    <mergeCell ref="I42:J42"/>
    <mergeCell ref="A43:A44"/>
    <mergeCell ref="B43:F43"/>
    <mergeCell ref="G43:H44"/>
    <mergeCell ref="I43:J44"/>
    <mergeCell ref="B44:F44"/>
    <mergeCell ref="B40:F40"/>
    <mergeCell ref="G40:H40"/>
    <mergeCell ref="I40:J40"/>
    <mergeCell ref="B41:F41"/>
    <mergeCell ref="G41:H41"/>
    <mergeCell ref="I41:J41"/>
    <mergeCell ref="B37:F37"/>
    <mergeCell ref="G37:H37"/>
    <mergeCell ref="I37:J37"/>
    <mergeCell ref="A38:A39"/>
    <mergeCell ref="B38:F38"/>
    <mergeCell ref="G38:H39"/>
    <mergeCell ref="I38:J39"/>
    <mergeCell ref="B39:F39"/>
    <mergeCell ref="A31:J31"/>
    <mergeCell ref="A34:J34"/>
    <mergeCell ref="B35:F35"/>
    <mergeCell ref="G35:H35"/>
    <mergeCell ref="I35:J35"/>
    <mergeCell ref="B36:F36"/>
    <mergeCell ref="G36:H36"/>
    <mergeCell ref="I36:J36"/>
    <mergeCell ref="B28:D28"/>
    <mergeCell ref="E28:F28"/>
    <mergeCell ref="I28:J28"/>
    <mergeCell ref="A29:D29"/>
    <mergeCell ref="E29:F29"/>
    <mergeCell ref="I29:J29"/>
    <mergeCell ref="B26:D26"/>
    <mergeCell ref="E26:F26"/>
    <mergeCell ref="I26:J26"/>
    <mergeCell ref="B27:D27"/>
    <mergeCell ref="E27:F27"/>
    <mergeCell ref="I27:J27"/>
    <mergeCell ref="A19:C19"/>
    <mergeCell ref="I19:J19"/>
    <mergeCell ref="A21:J21"/>
    <mergeCell ref="A24:J24"/>
    <mergeCell ref="B25:D25"/>
    <mergeCell ref="E25:F25"/>
    <mergeCell ref="I25:J25"/>
    <mergeCell ref="B16:C16"/>
    <mergeCell ref="I16:J16"/>
    <mergeCell ref="B17:C17"/>
    <mergeCell ref="I17:J17"/>
    <mergeCell ref="B18:C18"/>
    <mergeCell ref="I18:J18"/>
    <mergeCell ref="B15:C15"/>
    <mergeCell ref="I15:J15"/>
    <mergeCell ref="A10:A12"/>
    <mergeCell ref="B10:C12"/>
    <mergeCell ref="D10:D12"/>
    <mergeCell ref="E10:H10"/>
    <mergeCell ref="I10:J12"/>
    <mergeCell ref="E11:E12"/>
    <mergeCell ref="F11:H11"/>
    <mergeCell ref="A1:J1"/>
    <mergeCell ref="A2:J2"/>
    <mergeCell ref="A3:J3"/>
    <mergeCell ref="A5:J5"/>
    <mergeCell ref="A6:J6"/>
    <mergeCell ref="A9:J9"/>
    <mergeCell ref="B13:C13"/>
    <mergeCell ref="I13:J13"/>
    <mergeCell ref="B14:C14"/>
    <mergeCell ref="I14:J14"/>
    <mergeCell ref="I4:J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бюджет</vt:lpstr>
      <vt:lpstr>расход</vt:lpstr>
      <vt:lpstr>иные</vt:lpstr>
      <vt:lpstr>иные расход</vt:lpstr>
      <vt:lpstr>внебюджет доход</vt:lpstr>
      <vt:lpstr>внебюджет расход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</dc:creator>
  <cp:lastModifiedBy>Пользователь</cp:lastModifiedBy>
  <cp:lastPrinted>2019-01-22T11:30:24Z</cp:lastPrinted>
  <dcterms:created xsi:type="dcterms:W3CDTF">2019-01-22T10:57:22Z</dcterms:created>
  <dcterms:modified xsi:type="dcterms:W3CDTF">2023-07-05T08:56:27Z</dcterms:modified>
</cp:coreProperties>
</file>